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<sst xmlns="http://schemas.openxmlformats.org/spreadsheetml/2006/main" count="40">
  <si>
    <t>附件2：</t>
  </si>
  <si>
    <t>各镇建档立卡分散贫困户有劳动能力户人数及拨付第三期资金情况表</t>
  </si>
  <si>
    <t>统计日期：2018年7月9日；
人口信息来源：2017年末（结转为2018年信息前）</t>
  </si>
  <si>
    <t>序号</t>
  </si>
  <si>
    <t>镇别</t>
  </si>
  <si>
    <t>原拨款人数</t>
  </si>
  <si>
    <t>现人数</t>
  </si>
  <si>
    <t>变动人数</t>
  </si>
  <si>
    <t>原人均7000元资金增减情况</t>
  </si>
  <si>
    <t>现按人均3000元需拨资金</t>
  </si>
  <si>
    <t>合计原来的实际需拨资金</t>
  </si>
  <si>
    <t>资金来源分类(由县扶贫办拨付)</t>
  </si>
  <si>
    <t>河扶办〔2017〕23号</t>
  </si>
  <si>
    <t>河扶办〔2017〕79号</t>
  </si>
  <si>
    <t>河扶办〔2017〕100号</t>
  </si>
  <si>
    <t>合计</t>
  </si>
  <si>
    <t>贝岭镇</t>
  </si>
  <si>
    <t>车田镇</t>
  </si>
  <si>
    <t>赤光镇</t>
  </si>
  <si>
    <t>登云镇</t>
  </si>
  <si>
    <t>丰稔镇</t>
  </si>
  <si>
    <t>鹤市镇</t>
  </si>
  <si>
    <t>黄布镇</t>
  </si>
  <si>
    <t>黄石镇</t>
  </si>
  <si>
    <t>回龙镇</t>
  </si>
  <si>
    <t>老隆镇</t>
  </si>
  <si>
    <t>黎咀镇</t>
  </si>
  <si>
    <t>龙母镇</t>
  </si>
  <si>
    <t>麻布岗镇</t>
  </si>
  <si>
    <t>上坪镇</t>
  </si>
  <si>
    <t>四都镇</t>
  </si>
  <si>
    <t>田心镇</t>
  </si>
  <si>
    <t>铁场镇</t>
  </si>
  <si>
    <t>通衢镇</t>
  </si>
  <si>
    <t>佗城镇</t>
  </si>
  <si>
    <t>细坳镇</t>
  </si>
  <si>
    <t>新田镇</t>
  </si>
  <si>
    <t>岩镇镇</t>
  </si>
  <si>
    <t>义都镇</t>
  </si>
  <si>
    <t>紫市镇</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</si>
</sst>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_ "/>
    <numFmt numFmtId="178" formatCode="0.000_ "/>
  </numFmts>
  <fonts count="31">
    <font>
      <sz val="11"/>
      <color theme="1"/>
      <name val="宋体"/>
      <charset val="134"/>
      <scheme val="minor"/>
    </font>
    <font>
      <b/>
      <sz val="20"/>
      <color theme="1"/>
      <name val="宋体"/>
      <charset val="134"/>
      <scheme val="minor"/>
    </font>
    <font>
      <b/>
      <sz val="24"/>
      <color theme="1"/>
      <name val="宋体"/>
      <charset val="134"/>
      <scheme val="minor"/>
    </font>
    <font>
      <sz val="24"/>
      <color theme="1"/>
      <name val="宋体"/>
      <charset val="134"/>
      <scheme val="minor"/>
    </font>
    <font>
      <sz val="16"/>
      <color theme="1"/>
      <name val="宋体"/>
      <charset val="134"/>
      <scheme val="minor"/>
    </font>
    <font>
      <b/>
      <sz val="28"/>
      <color theme="1"/>
      <name val="黑体"/>
      <charset val="134"/>
    </font>
    <font>
      <sz val="22"/>
      <color theme="1"/>
      <name val="黑体"/>
      <charset val="134"/>
    </font>
    <font>
      <sz val="14"/>
      <color theme="1"/>
      <name val="黑体"/>
      <charset val="134"/>
    </font>
    <font>
      <b/>
      <sz val="20"/>
      <color theme="1"/>
      <name val="黑体"/>
      <charset val="134"/>
    </font>
    <font>
      <sz val="24"/>
      <color theme="1"/>
      <name val="黑体"/>
      <charset val="134"/>
    </font>
    <font>
      <b/>
      <sz val="11"/>
      <color theme="1"/>
      <name val="宋体"/>
      <charset val="134"/>
      <scheme val="minor"/>
    </font>
    <font>
      <b/>
      <sz val="10"/>
      <color theme="1"/>
      <name val="宋体"/>
      <charset val="134"/>
      <scheme val="minor"/>
    </font>
    <font>
      <b/>
      <sz val="11"/>
      <color theme="3"/>
      <name val="宋体"/>
      <charset val="134"/>
      <scheme val="minor"/>
    </font>
    <font>
      <u/>
      <sz val="11"/>
      <color rgb="FF0000FF"/>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sz val="11"/>
      <color theme="1"/>
      <name val="宋体"/>
      <charset val="0"/>
      <scheme val="minor"/>
    </font>
    <font>
      <sz val="11"/>
      <color rgb="FF9C6500"/>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1"/>
      <color theme="1"/>
      <name val="宋体"/>
      <charset val="0"/>
      <scheme val="minor"/>
    </font>
    <font>
      <b/>
      <sz val="15"/>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1" borderId="0" applyNumberFormat="0" applyBorder="0" applyAlignment="0" applyProtection="0">
      <alignment vertical="center"/>
    </xf>
    <xf numFmtId="0" fontId="17"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9" borderId="0" applyNumberFormat="0" applyBorder="0" applyAlignment="0" applyProtection="0">
      <alignment vertical="center"/>
    </xf>
    <xf numFmtId="0" fontId="14" fillId="2"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5" borderId="4" applyNumberFormat="0" applyFont="0" applyAlignment="0" applyProtection="0">
      <alignment vertical="center"/>
    </xf>
    <xf numFmtId="0" fontId="15" fillId="17" borderId="0" applyNumberFormat="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6" applyNumberFormat="0" applyFill="0" applyAlignment="0" applyProtection="0">
      <alignment vertical="center"/>
    </xf>
    <xf numFmtId="0" fontId="19" fillId="0" borderId="6" applyNumberFormat="0" applyFill="0" applyAlignment="0" applyProtection="0">
      <alignment vertical="center"/>
    </xf>
    <xf numFmtId="0" fontId="15" fillId="21" borderId="0" applyNumberFormat="0" applyBorder="0" applyAlignment="0" applyProtection="0">
      <alignment vertical="center"/>
    </xf>
    <xf numFmtId="0" fontId="12" fillId="0" borderId="2" applyNumberFormat="0" applyFill="0" applyAlignment="0" applyProtection="0">
      <alignment vertical="center"/>
    </xf>
    <xf numFmtId="0" fontId="15" fillId="16" borderId="0" applyNumberFormat="0" applyBorder="0" applyAlignment="0" applyProtection="0">
      <alignment vertical="center"/>
    </xf>
    <xf numFmtId="0" fontId="16" fillId="4" borderId="3" applyNumberFormat="0" applyAlignment="0" applyProtection="0">
      <alignment vertical="center"/>
    </xf>
    <xf numFmtId="0" fontId="23" fillId="4" borderId="5" applyNumberFormat="0" applyAlignment="0" applyProtection="0">
      <alignment vertical="center"/>
    </xf>
    <xf numFmtId="0" fontId="25" fillId="20" borderId="7" applyNumberFormat="0" applyAlignment="0" applyProtection="0">
      <alignment vertical="center"/>
    </xf>
    <xf numFmtId="0" fontId="20" fillId="10" borderId="0" applyNumberFormat="0" applyBorder="0" applyAlignment="0" applyProtection="0">
      <alignment vertical="center"/>
    </xf>
    <xf numFmtId="0" fontId="15" fillId="24" borderId="0" applyNumberFormat="0" applyBorder="0" applyAlignment="0" applyProtection="0">
      <alignment vertical="center"/>
    </xf>
    <xf numFmtId="0" fontId="27" fillId="0" borderId="8" applyNumberFormat="0" applyFill="0" applyAlignment="0" applyProtection="0">
      <alignment vertical="center"/>
    </xf>
    <xf numFmtId="0" fontId="29" fillId="0" borderId="9" applyNumberFormat="0" applyFill="0" applyAlignment="0" applyProtection="0">
      <alignment vertical="center"/>
    </xf>
    <xf numFmtId="0" fontId="18" fillId="7" borderId="0" applyNumberFormat="0" applyBorder="0" applyAlignment="0" applyProtection="0">
      <alignment vertical="center"/>
    </xf>
    <xf numFmtId="0" fontId="21" fillId="14" borderId="0" applyNumberFormat="0" applyBorder="0" applyAlignment="0" applyProtection="0">
      <alignment vertical="center"/>
    </xf>
    <xf numFmtId="0" fontId="20" fillId="27" borderId="0" applyNumberFormat="0" applyBorder="0" applyAlignment="0" applyProtection="0">
      <alignment vertical="center"/>
    </xf>
    <xf numFmtId="0" fontId="15" fillId="3"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6" borderId="0" applyNumberFormat="0" applyBorder="0" applyAlignment="0" applyProtection="0">
      <alignment vertical="center"/>
    </xf>
    <xf numFmtId="0" fontId="20" fillId="30" borderId="0" applyNumberFormat="0" applyBorder="0" applyAlignment="0" applyProtection="0">
      <alignment vertical="center"/>
    </xf>
    <xf numFmtId="0" fontId="15" fillId="32" borderId="0" applyNumberFormat="0" applyBorder="0" applyAlignment="0" applyProtection="0">
      <alignment vertical="center"/>
    </xf>
    <xf numFmtId="0" fontId="15" fillId="23" borderId="0" applyNumberFormat="0" applyBorder="0" applyAlignment="0" applyProtection="0">
      <alignment vertical="center"/>
    </xf>
    <xf numFmtId="0" fontId="20" fillId="25" borderId="0" applyNumberFormat="0" applyBorder="0" applyAlignment="0" applyProtection="0">
      <alignment vertical="center"/>
    </xf>
    <xf numFmtId="0" fontId="20" fillId="29" borderId="0" applyNumberFormat="0" applyBorder="0" applyAlignment="0" applyProtection="0">
      <alignment vertical="center"/>
    </xf>
    <xf numFmtId="0" fontId="15" fillId="22" borderId="0" applyNumberFormat="0" applyBorder="0" applyAlignment="0" applyProtection="0">
      <alignment vertical="center"/>
    </xf>
    <xf numFmtId="0" fontId="20" fillId="28" borderId="0" applyNumberFormat="0" applyBorder="0" applyAlignment="0" applyProtection="0">
      <alignment vertical="center"/>
    </xf>
    <xf numFmtId="0" fontId="15" fillId="15" borderId="0" applyNumberFormat="0" applyBorder="0" applyAlignment="0" applyProtection="0">
      <alignment vertical="center"/>
    </xf>
    <xf numFmtId="0" fontId="15" fillId="31" borderId="0" applyNumberFormat="0" applyBorder="0" applyAlignment="0" applyProtection="0">
      <alignment vertical="center"/>
    </xf>
    <xf numFmtId="0" fontId="20" fillId="8" borderId="0" applyNumberFormat="0" applyBorder="0" applyAlignment="0" applyProtection="0">
      <alignment vertical="center"/>
    </xf>
    <xf numFmtId="0" fontId="15" fillId="12" borderId="0" applyNumberFormat="0" applyBorder="0" applyAlignment="0" applyProtection="0">
      <alignment vertical="center"/>
    </xf>
  </cellStyleXfs>
  <cellXfs count="25">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49" fontId="0" fillId="0" borderId="0" xfId="0" applyNumberFormat="1" applyAlignment="1">
      <alignment horizontal="center" vertical="center"/>
    </xf>
    <xf numFmtId="49" fontId="4" fillId="0" borderId="0" xfId="0" applyNumberFormat="1" applyFont="1" applyAlignment="1">
      <alignment vertical="center"/>
    </xf>
    <xf numFmtId="49" fontId="5"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7" fillId="0" borderId="0" xfId="0" applyNumberFormat="1" applyFont="1" applyAlignment="1">
      <alignment horizontal="right" vertical="center" wrapText="1"/>
    </xf>
    <xf numFmtId="49" fontId="8" fillId="0" borderId="1"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176"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177" fontId="9" fillId="0" borderId="1" xfId="0" applyNumberFormat="1" applyFont="1" applyBorder="1" applyAlignment="1">
      <alignment horizontal="center" vertical="center"/>
    </xf>
    <xf numFmtId="49" fontId="9"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8" fontId="9" fillId="0" borderId="1" xfId="0" applyNumberFormat="1"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30"/>
  <sheetViews>
    <sheetView tabSelected="1" zoomScale="55" zoomScaleNormal="55" workbookViewId="0">
      <selection activeCell="G49" sqref="G49"/>
    </sheetView>
  </sheetViews>
  <sheetFormatPr defaultColWidth="9" defaultRowHeight="13.5"/>
  <cols>
    <col min="1" max="1" width="9.75" style="5" customWidth="1"/>
    <col min="2" max="2" width="28.8583333333333" style="1" customWidth="1"/>
    <col min="3" max="3" width="24.625" style="5" customWidth="1"/>
    <col min="4" max="5" width="24.625" style="1" customWidth="1"/>
    <col min="6" max="6" width="28.8583333333333" style="1" customWidth="1"/>
    <col min="7" max="7" width="32.7166666666667" style="1" customWidth="1"/>
    <col min="8" max="8" width="29.9916666666667" style="1" customWidth="1"/>
    <col min="9" max="11" width="24.625" style="1" customWidth="1"/>
    <col min="12" max="21" width="9" style="1" hidden="1" customWidth="1"/>
    <col min="22" max="22" width="9" style="1"/>
    <col min="23" max="23" width="19.0833333333333" style="1" customWidth="1"/>
    <col min="24" max="16384" width="9" style="1"/>
  </cols>
  <sheetData>
    <row r="1" s="1" customFormat="1" ht="45" customHeight="1" spans="1:3">
      <c r="A1" s="6" t="s">
        <v>0</v>
      </c>
      <c r="B1" s="6"/>
      <c r="C1" s="5"/>
    </row>
    <row r="2" s="1" customFormat="1" ht="38" customHeight="1" spans="1:11">
      <c r="A2" s="7" t="s">
        <v>1</v>
      </c>
      <c r="B2" s="7"/>
      <c r="C2" s="7"/>
      <c r="D2" s="7"/>
      <c r="E2" s="7"/>
      <c r="F2" s="7"/>
      <c r="G2" s="7"/>
      <c r="H2" s="7"/>
      <c r="I2" s="7"/>
      <c r="J2" s="7"/>
      <c r="K2" s="7"/>
    </row>
    <row r="3" s="1" customFormat="1" ht="51" customHeight="1" spans="1:11">
      <c r="A3" s="8"/>
      <c r="B3" s="8"/>
      <c r="C3" s="8"/>
      <c r="D3" s="8"/>
      <c r="E3" s="9" t="s">
        <v>2</v>
      </c>
      <c r="F3" s="9"/>
      <c r="G3" s="9"/>
      <c r="H3" s="9"/>
      <c r="I3" s="9"/>
      <c r="J3" s="9"/>
      <c r="K3" s="9"/>
    </row>
    <row r="4" s="1" customFormat="1" ht="42" customHeight="1" spans="1:11">
      <c r="A4" s="10" t="s">
        <v>3</v>
      </c>
      <c r="B4" s="11" t="s">
        <v>4</v>
      </c>
      <c r="C4" s="10" t="s">
        <v>5</v>
      </c>
      <c r="D4" s="10" t="s">
        <v>6</v>
      </c>
      <c r="E4" s="10" t="s">
        <v>7</v>
      </c>
      <c r="F4" s="10" t="s">
        <v>8</v>
      </c>
      <c r="G4" s="10" t="s">
        <v>9</v>
      </c>
      <c r="H4" s="10" t="s">
        <v>10</v>
      </c>
      <c r="I4" s="17" t="s">
        <v>11</v>
      </c>
      <c r="J4" s="17"/>
      <c r="K4" s="17"/>
    </row>
    <row r="5" s="2" customFormat="1" ht="75" customHeight="1" spans="1:11">
      <c r="A5" s="10"/>
      <c r="B5" s="11"/>
      <c r="C5" s="10"/>
      <c r="D5" s="10"/>
      <c r="E5" s="10"/>
      <c r="F5" s="10"/>
      <c r="G5" s="10"/>
      <c r="H5" s="10"/>
      <c r="I5" s="18" t="s">
        <v>12</v>
      </c>
      <c r="J5" s="18" t="s">
        <v>13</v>
      </c>
      <c r="K5" s="18" t="s">
        <v>14</v>
      </c>
    </row>
    <row r="6" s="3" customFormat="1" ht="34" customHeight="1" spans="1:33">
      <c r="A6" s="12" t="s">
        <v>15</v>
      </c>
      <c r="B6" s="13">
        <v>24</v>
      </c>
      <c r="C6" s="12">
        <f>SUM(C7:C30)</f>
        <v>12400</v>
      </c>
      <c r="D6" s="14">
        <f>SUM(D7:D30)</f>
        <v>13599</v>
      </c>
      <c r="E6" s="15">
        <f>D6-C6</f>
        <v>1199</v>
      </c>
      <c r="F6" s="14">
        <f>E6*0.7</f>
        <v>839.3</v>
      </c>
      <c r="G6" s="14">
        <f>D6*0.3</f>
        <v>4079.7</v>
      </c>
      <c r="H6" s="14">
        <f>G6+F6</f>
        <v>4919</v>
      </c>
      <c r="I6" s="15">
        <v>1812.975</v>
      </c>
      <c r="J6" s="15">
        <v>101</v>
      </c>
      <c r="K6" s="15">
        <v>3005.025</v>
      </c>
      <c r="X6" s="20"/>
      <c r="Y6" s="20"/>
      <c r="Z6" s="20"/>
      <c r="AA6" s="20"/>
      <c r="AB6" s="20"/>
      <c r="AC6" s="20"/>
      <c r="AD6" s="20"/>
      <c r="AE6" s="20"/>
      <c r="AF6" s="20"/>
      <c r="AG6" s="20"/>
    </row>
    <row r="7" s="4" customFormat="1" ht="34" customHeight="1" spans="1:33">
      <c r="A7" s="12">
        <v>1</v>
      </c>
      <c r="B7" s="16" t="s">
        <v>16</v>
      </c>
      <c r="C7" s="12">
        <v>76</v>
      </c>
      <c r="D7" s="14">
        <v>103</v>
      </c>
      <c r="E7" s="15">
        <f>D7-C7</f>
        <v>27</v>
      </c>
      <c r="F7" s="14">
        <f>E7*0.7</f>
        <v>18.9</v>
      </c>
      <c r="G7" s="14">
        <f>D7*0.3</f>
        <v>30.9</v>
      </c>
      <c r="H7" s="14">
        <f>G7+F7</f>
        <v>49.8</v>
      </c>
      <c r="I7" s="19">
        <v>18.354</v>
      </c>
      <c r="J7" s="19">
        <v>1.023</v>
      </c>
      <c r="K7" s="19">
        <v>30.423</v>
      </c>
      <c r="L7" s="4">
        <v>103</v>
      </c>
      <c r="X7" s="21"/>
      <c r="Y7" s="21"/>
      <c r="Z7" s="21"/>
      <c r="AA7" s="21"/>
      <c r="AB7" s="21"/>
      <c r="AC7" s="21"/>
      <c r="AD7" s="21"/>
      <c r="AE7" s="21"/>
      <c r="AF7" s="21"/>
      <c r="AG7" s="21"/>
    </row>
    <row r="8" s="4" customFormat="1" ht="34" customHeight="1" spans="1:33">
      <c r="A8" s="12">
        <v>2</v>
      </c>
      <c r="B8" s="16" t="s">
        <v>17</v>
      </c>
      <c r="C8" s="12">
        <v>939</v>
      </c>
      <c r="D8" s="14">
        <v>1174</v>
      </c>
      <c r="E8" s="15">
        <f t="shared" ref="E8:E31" si="0">D8-C8</f>
        <v>235</v>
      </c>
      <c r="F8" s="14">
        <f t="shared" ref="F8:F31" si="1">E8*0.7</f>
        <v>164.5</v>
      </c>
      <c r="G8" s="14">
        <f t="shared" ref="G8:G31" si="2">D8*0.3</f>
        <v>352.2</v>
      </c>
      <c r="H8" s="14">
        <f t="shared" ref="H8:H31" si="3">G8+F8</f>
        <v>516.7</v>
      </c>
      <c r="I8" s="19">
        <v>190.438</v>
      </c>
      <c r="J8" s="19">
        <v>10.609</v>
      </c>
      <c r="K8" s="19">
        <v>315.653</v>
      </c>
      <c r="L8" s="4">
        <v>1174</v>
      </c>
      <c r="X8" s="21"/>
      <c r="Y8" s="21"/>
      <c r="Z8" s="21"/>
      <c r="AA8" s="21"/>
      <c r="AB8" s="21"/>
      <c r="AC8" s="21"/>
      <c r="AD8" s="21"/>
      <c r="AE8" s="21"/>
      <c r="AF8" s="21"/>
      <c r="AG8" s="21"/>
    </row>
    <row r="9" s="4" customFormat="1" ht="34" customHeight="1" spans="1:33">
      <c r="A9" s="12">
        <v>3</v>
      </c>
      <c r="B9" s="16" t="s">
        <v>18</v>
      </c>
      <c r="C9" s="12">
        <v>755</v>
      </c>
      <c r="D9" s="14">
        <v>713</v>
      </c>
      <c r="E9" s="15">
        <f t="shared" si="0"/>
        <v>-42</v>
      </c>
      <c r="F9" s="14">
        <f t="shared" si="1"/>
        <v>-29.4</v>
      </c>
      <c r="G9" s="14">
        <f t="shared" si="2"/>
        <v>213.9</v>
      </c>
      <c r="H9" s="14">
        <f t="shared" si="3"/>
        <v>184.5</v>
      </c>
      <c r="I9" s="19">
        <v>68</v>
      </c>
      <c r="J9" s="19">
        <v>3.789</v>
      </c>
      <c r="K9" s="19">
        <v>112.711</v>
      </c>
      <c r="L9" s="4">
        <v>713</v>
      </c>
      <c r="X9" s="21"/>
      <c r="Y9" s="21"/>
      <c r="Z9" s="22"/>
      <c r="AA9" s="22"/>
      <c r="AB9" s="22"/>
      <c r="AC9" s="22"/>
      <c r="AD9" s="22"/>
      <c r="AE9" s="21"/>
      <c r="AF9" s="21"/>
      <c r="AG9" s="21"/>
    </row>
    <row r="10" s="4" customFormat="1" ht="34" customHeight="1" spans="1:33">
      <c r="A10" s="12">
        <v>4</v>
      </c>
      <c r="B10" s="16" t="s">
        <v>19</v>
      </c>
      <c r="C10" s="12">
        <v>168</v>
      </c>
      <c r="D10" s="14">
        <v>165</v>
      </c>
      <c r="E10" s="15">
        <f t="shared" si="0"/>
        <v>-3</v>
      </c>
      <c r="F10" s="14">
        <f t="shared" si="1"/>
        <v>-2.1</v>
      </c>
      <c r="G10" s="14">
        <f t="shared" si="2"/>
        <v>49.5</v>
      </c>
      <c r="H10" s="14">
        <f t="shared" si="3"/>
        <v>47.4</v>
      </c>
      <c r="I10" s="19">
        <v>17.47</v>
      </c>
      <c r="J10" s="19">
        <v>0.973</v>
      </c>
      <c r="K10" s="19">
        <v>28.957</v>
      </c>
      <c r="L10" s="4">
        <v>165</v>
      </c>
      <c r="X10" s="21"/>
      <c r="Y10" s="21"/>
      <c r="Z10" s="22"/>
      <c r="AA10" s="22"/>
      <c r="AB10" s="22"/>
      <c r="AC10" s="22"/>
      <c r="AD10" s="22"/>
      <c r="AE10" s="21"/>
      <c r="AF10" s="21"/>
      <c r="AG10" s="21"/>
    </row>
    <row r="11" s="4" customFormat="1" ht="34" customHeight="1" spans="1:33">
      <c r="A11" s="12">
        <v>5</v>
      </c>
      <c r="B11" s="16" t="s">
        <v>20</v>
      </c>
      <c r="C11" s="12">
        <v>103</v>
      </c>
      <c r="D11" s="14">
        <v>101</v>
      </c>
      <c r="E11" s="15">
        <f t="shared" si="0"/>
        <v>-2</v>
      </c>
      <c r="F11" s="14">
        <f t="shared" si="1"/>
        <v>-1.4</v>
      </c>
      <c r="G11" s="14">
        <f t="shared" si="2"/>
        <v>30.3</v>
      </c>
      <c r="H11" s="14">
        <f t="shared" si="3"/>
        <v>28.9</v>
      </c>
      <c r="I11" s="19">
        <v>10.652</v>
      </c>
      <c r="J11" s="19">
        <v>0.593</v>
      </c>
      <c r="K11" s="19">
        <v>17.655</v>
      </c>
      <c r="L11" s="4">
        <v>101</v>
      </c>
      <c r="X11" s="21"/>
      <c r="Y11" s="21"/>
      <c r="Z11" s="22"/>
      <c r="AA11" s="23"/>
      <c r="AB11" s="23"/>
      <c r="AC11" s="23"/>
      <c r="AD11" s="23"/>
      <c r="AE11" s="21"/>
      <c r="AF11" s="21"/>
      <c r="AG11" s="21"/>
    </row>
    <row r="12" s="4" customFormat="1" ht="34" customHeight="1" spans="1:33">
      <c r="A12" s="12">
        <v>6</v>
      </c>
      <c r="B12" s="16" t="s">
        <v>21</v>
      </c>
      <c r="C12" s="12">
        <v>281</v>
      </c>
      <c r="D12" s="14">
        <v>274</v>
      </c>
      <c r="E12" s="15">
        <f t="shared" si="0"/>
        <v>-7</v>
      </c>
      <c r="F12" s="14">
        <f t="shared" si="1"/>
        <v>-4.9</v>
      </c>
      <c r="G12" s="14">
        <f t="shared" si="2"/>
        <v>82.2</v>
      </c>
      <c r="H12" s="14">
        <f t="shared" si="3"/>
        <v>77.3</v>
      </c>
      <c r="I12" s="19">
        <v>28.49</v>
      </c>
      <c r="J12" s="19">
        <v>1.587</v>
      </c>
      <c r="K12" s="19">
        <v>47.223</v>
      </c>
      <c r="L12" s="4">
        <v>274</v>
      </c>
      <c r="X12" s="21"/>
      <c r="Y12" s="21"/>
      <c r="Z12" s="24"/>
      <c r="AA12" s="24"/>
      <c r="AB12" s="24"/>
      <c r="AC12" s="24"/>
      <c r="AD12" s="24"/>
      <c r="AE12" s="21"/>
      <c r="AF12" s="21"/>
      <c r="AG12" s="21"/>
    </row>
    <row r="13" s="4" customFormat="1" ht="34" customHeight="1" spans="1:33">
      <c r="A13" s="12">
        <v>7</v>
      </c>
      <c r="B13" s="16" t="s">
        <v>22</v>
      </c>
      <c r="C13" s="12">
        <v>215</v>
      </c>
      <c r="D13" s="14">
        <v>210</v>
      </c>
      <c r="E13" s="15">
        <f t="shared" si="0"/>
        <v>-5</v>
      </c>
      <c r="F13" s="14">
        <f t="shared" si="1"/>
        <v>-3.5</v>
      </c>
      <c r="G13" s="14">
        <f t="shared" si="2"/>
        <v>63</v>
      </c>
      <c r="H13" s="14">
        <f t="shared" si="3"/>
        <v>59.5</v>
      </c>
      <c r="I13" s="19">
        <v>21.93</v>
      </c>
      <c r="J13" s="19">
        <v>1.222</v>
      </c>
      <c r="K13" s="19">
        <v>36.348</v>
      </c>
      <c r="L13" s="4">
        <v>210</v>
      </c>
      <c r="X13" s="21"/>
      <c r="Y13" s="21"/>
      <c r="Z13" s="21"/>
      <c r="AA13" s="21"/>
      <c r="AB13" s="21"/>
      <c r="AC13" s="21"/>
      <c r="AD13" s="21"/>
      <c r="AE13" s="21"/>
      <c r="AF13" s="21"/>
      <c r="AG13" s="21"/>
    </row>
    <row r="14" s="4" customFormat="1" ht="34" customHeight="1" spans="1:33">
      <c r="A14" s="12">
        <v>8</v>
      </c>
      <c r="B14" s="16" t="s">
        <v>23</v>
      </c>
      <c r="C14" s="12">
        <v>246</v>
      </c>
      <c r="D14" s="14">
        <v>238</v>
      </c>
      <c r="E14" s="15">
        <f t="shared" si="0"/>
        <v>-8</v>
      </c>
      <c r="F14" s="14">
        <f t="shared" si="1"/>
        <v>-5.6</v>
      </c>
      <c r="G14" s="14">
        <f t="shared" si="2"/>
        <v>71.4</v>
      </c>
      <c r="H14" s="14">
        <f t="shared" si="3"/>
        <v>65.8</v>
      </c>
      <c r="I14" s="19">
        <v>24.252</v>
      </c>
      <c r="J14" s="19">
        <v>1.351</v>
      </c>
      <c r="K14" s="19">
        <v>40.197</v>
      </c>
      <c r="L14" s="4">
        <v>238</v>
      </c>
      <c r="X14" s="21"/>
      <c r="Y14" s="21"/>
      <c r="Z14" s="21"/>
      <c r="AA14" s="21"/>
      <c r="AB14" s="21"/>
      <c r="AC14" s="21"/>
      <c r="AD14" s="21"/>
      <c r="AE14" s="21"/>
      <c r="AF14" s="21"/>
      <c r="AG14" s="21"/>
    </row>
    <row r="15" s="4" customFormat="1" ht="34" customHeight="1" spans="1:33">
      <c r="A15" s="12">
        <v>9</v>
      </c>
      <c r="B15" s="16" t="s">
        <v>24</v>
      </c>
      <c r="C15" s="12">
        <v>481</v>
      </c>
      <c r="D15" s="14">
        <v>924</v>
      </c>
      <c r="E15" s="15">
        <f t="shared" si="0"/>
        <v>443</v>
      </c>
      <c r="F15" s="14">
        <f t="shared" si="1"/>
        <v>310.1</v>
      </c>
      <c r="G15" s="14">
        <f t="shared" si="2"/>
        <v>277.2</v>
      </c>
      <c r="H15" s="14">
        <f t="shared" si="3"/>
        <v>587.3</v>
      </c>
      <c r="I15" s="19">
        <v>216.458</v>
      </c>
      <c r="J15" s="19">
        <v>12.059</v>
      </c>
      <c r="K15" s="19">
        <v>358.783</v>
      </c>
      <c r="L15" s="4">
        <v>924</v>
      </c>
      <c r="X15" s="21"/>
      <c r="Y15" s="21"/>
      <c r="Z15" s="21"/>
      <c r="AA15" s="21"/>
      <c r="AB15" s="21"/>
      <c r="AC15" s="21"/>
      <c r="AD15" s="21"/>
      <c r="AE15" s="21"/>
      <c r="AF15" s="21"/>
      <c r="AG15" s="21"/>
    </row>
    <row r="16" s="4" customFormat="1" ht="34" customHeight="1" spans="1:33">
      <c r="A16" s="12">
        <v>10</v>
      </c>
      <c r="B16" s="16" t="s">
        <v>25</v>
      </c>
      <c r="C16" s="12">
        <v>426</v>
      </c>
      <c r="D16" s="14">
        <v>381</v>
      </c>
      <c r="E16" s="15">
        <f t="shared" si="0"/>
        <v>-45</v>
      </c>
      <c r="F16" s="14">
        <f t="shared" si="1"/>
        <v>-31.5</v>
      </c>
      <c r="G16" s="14">
        <f t="shared" si="2"/>
        <v>114.3</v>
      </c>
      <c r="H16" s="14">
        <f t="shared" si="3"/>
        <v>82.8</v>
      </c>
      <c r="I16" s="19">
        <v>30.517</v>
      </c>
      <c r="J16" s="19">
        <v>1.7</v>
      </c>
      <c r="K16" s="19">
        <v>50.583</v>
      </c>
      <c r="L16" s="4">
        <v>381</v>
      </c>
      <c r="X16" s="21"/>
      <c r="Y16" s="21"/>
      <c r="Z16" s="21"/>
      <c r="AA16" s="21"/>
      <c r="AB16" s="21"/>
      <c r="AC16" s="21"/>
      <c r="AD16" s="21"/>
      <c r="AE16" s="21"/>
      <c r="AF16" s="21"/>
      <c r="AG16" s="21"/>
    </row>
    <row r="17" s="4" customFormat="1" ht="34" customHeight="1" spans="1:12">
      <c r="A17" s="12">
        <v>11</v>
      </c>
      <c r="B17" s="16" t="s">
        <v>26</v>
      </c>
      <c r="C17" s="12">
        <v>1110</v>
      </c>
      <c r="D17" s="14">
        <v>1147</v>
      </c>
      <c r="E17" s="15">
        <f t="shared" si="0"/>
        <v>37</v>
      </c>
      <c r="F17" s="14">
        <f t="shared" si="1"/>
        <v>25.9</v>
      </c>
      <c r="G17" s="14">
        <f t="shared" si="2"/>
        <v>344.1</v>
      </c>
      <c r="H17" s="14">
        <f t="shared" si="3"/>
        <v>370</v>
      </c>
      <c r="I17" s="19">
        <v>136.369</v>
      </c>
      <c r="J17" s="19">
        <v>7.597</v>
      </c>
      <c r="K17" s="19">
        <v>226.034</v>
      </c>
      <c r="L17" s="4">
        <v>1147</v>
      </c>
    </row>
    <row r="18" s="4" customFormat="1" ht="34" customHeight="1" spans="1:12">
      <c r="A18" s="12">
        <v>12</v>
      </c>
      <c r="B18" s="16" t="s">
        <v>27</v>
      </c>
      <c r="C18" s="12">
        <v>424</v>
      </c>
      <c r="D18" s="14">
        <v>507</v>
      </c>
      <c r="E18" s="15">
        <f t="shared" si="0"/>
        <v>83</v>
      </c>
      <c r="F18" s="14">
        <f t="shared" si="1"/>
        <v>58.1</v>
      </c>
      <c r="G18" s="14">
        <f t="shared" si="2"/>
        <v>152.1</v>
      </c>
      <c r="H18" s="14">
        <f t="shared" si="3"/>
        <v>210.2</v>
      </c>
      <c r="I18" s="19">
        <v>77.472</v>
      </c>
      <c r="J18" s="19">
        <v>4.316</v>
      </c>
      <c r="K18" s="19">
        <v>128.412</v>
      </c>
      <c r="L18" s="4">
        <v>507</v>
      </c>
    </row>
    <row r="19" s="4" customFormat="1" ht="34" customHeight="1" spans="1:12">
      <c r="A19" s="12">
        <v>13</v>
      </c>
      <c r="B19" s="16" t="s">
        <v>28</v>
      </c>
      <c r="C19" s="12">
        <v>761</v>
      </c>
      <c r="D19" s="14">
        <v>919</v>
      </c>
      <c r="E19" s="15">
        <f t="shared" si="0"/>
        <v>158</v>
      </c>
      <c r="F19" s="14">
        <f t="shared" si="1"/>
        <v>110.6</v>
      </c>
      <c r="G19" s="14">
        <f t="shared" si="2"/>
        <v>275.7</v>
      </c>
      <c r="H19" s="14">
        <f t="shared" si="3"/>
        <v>386.3</v>
      </c>
      <c r="I19" s="19">
        <v>142.377</v>
      </c>
      <c r="J19" s="19">
        <v>7.932</v>
      </c>
      <c r="K19" s="19">
        <v>235.991</v>
      </c>
      <c r="L19" s="4">
        <v>919</v>
      </c>
    </row>
    <row r="20" s="4" customFormat="1" ht="34" customHeight="1" spans="1:12">
      <c r="A20" s="12">
        <v>14</v>
      </c>
      <c r="B20" s="16" t="s">
        <v>29</v>
      </c>
      <c r="C20" s="12">
        <v>544</v>
      </c>
      <c r="D20" s="14">
        <v>568</v>
      </c>
      <c r="E20" s="15">
        <f t="shared" si="0"/>
        <v>24</v>
      </c>
      <c r="F20" s="14">
        <f t="shared" si="1"/>
        <v>16.8</v>
      </c>
      <c r="G20" s="14">
        <f t="shared" si="2"/>
        <v>170.4</v>
      </c>
      <c r="H20" s="14">
        <f t="shared" si="3"/>
        <v>187.2</v>
      </c>
      <c r="I20" s="19">
        <v>68.995</v>
      </c>
      <c r="J20" s="19">
        <v>3.844</v>
      </c>
      <c r="K20" s="19">
        <v>114.361</v>
      </c>
      <c r="L20" s="4">
        <v>568</v>
      </c>
    </row>
    <row r="21" s="4" customFormat="1" ht="34" customHeight="1" spans="1:12">
      <c r="A21" s="12">
        <v>15</v>
      </c>
      <c r="B21" s="16" t="s">
        <v>30</v>
      </c>
      <c r="C21" s="12">
        <v>504</v>
      </c>
      <c r="D21" s="14">
        <v>512</v>
      </c>
      <c r="E21" s="15">
        <f t="shared" si="0"/>
        <v>8</v>
      </c>
      <c r="F21" s="14">
        <f t="shared" si="1"/>
        <v>5.6</v>
      </c>
      <c r="G21" s="14">
        <f t="shared" si="2"/>
        <v>153.6</v>
      </c>
      <c r="H21" s="14">
        <f t="shared" si="3"/>
        <v>159.2</v>
      </c>
      <c r="I21" s="19">
        <v>58.676</v>
      </c>
      <c r="J21" s="19">
        <v>3.269</v>
      </c>
      <c r="K21" s="19">
        <v>97.255</v>
      </c>
      <c r="L21" s="4">
        <v>512</v>
      </c>
    </row>
    <row r="22" s="4" customFormat="1" ht="34" customHeight="1" spans="1:12">
      <c r="A22" s="12">
        <v>16</v>
      </c>
      <c r="B22" s="16" t="s">
        <v>31</v>
      </c>
      <c r="C22" s="12">
        <v>849</v>
      </c>
      <c r="D22" s="14">
        <v>965</v>
      </c>
      <c r="E22" s="15">
        <f t="shared" si="0"/>
        <v>116</v>
      </c>
      <c r="F22" s="14">
        <f t="shared" si="1"/>
        <v>81.2</v>
      </c>
      <c r="G22" s="14">
        <f t="shared" si="2"/>
        <v>289.5</v>
      </c>
      <c r="H22" s="14">
        <f t="shared" si="3"/>
        <v>370.7</v>
      </c>
      <c r="I22" s="19">
        <v>136.628</v>
      </c>
      <c r="J22" s="19">
        <v>7.611</v>
      </c>
      <c r="K22" s="19">
        <v>226.461</v>
      </c>
      <c r="L22" s="4">
        <v>965</v>
      </c>
    </row>
    <row r="23" s="4" customFormat="1" ht="34" customHeight="1" spans="1:12">
      <c r="A23" s="12">
        <v>17</v>
      </c>
      <c r="B23" s="16" t="s">
        <v>32</v>
      </c>
      <c r="C23" s="12">
        <v>997</v>
      </c>
      <c r="D23" s="14">
        <v>1120</v>
      </c>
      <c r="E23" s="15">
        <f t="shared" si="0"/>
        <v>123</v>
      </c>
      <c r="F23" s="14">
        <f t="shared" si="1"/>
        <v>86.1</v>
      </c>
      <c r="G23" s="14">
        <f t="shared" si="2"/>
        <v>336</v>
      </c>
      <c r="H23" s="14">
        <f t="shared" si="3"/>
        <v>422.1</v>
      </c>
      <c r="I23" s="19">
        <v>155.571</v>
      </c>
      <c r="J23" s="19">
        <v>8.667</v>
      </c>
      <c r="K23" s="19">
        <v>257.862</v>
      </c>
      <c r="L23" s="4">
        <v>1120</v>
      </c>
    </row>
    <row r="24" s="4" customFormat="1" ht="34" customHeight="1" spans="1:20">
      <c r="A24" s="12">
        <v>18</v>
      </c>
      <c r="B24" s="16" t="s">
        <v>33</v>
      </c>
      <c r="C24" s="12">
        <v>520</v>
      </c>
      <c r="D24" s="14">
        <v>605</v>
      </c>
      <c r="E24" s="15">
        <f t="shared" si="0"/>
        <v>85</v>
      </c>
      <c r="F24" s="14">
        <f t="shared" si="1"/>
        <v>59.5</v>
      </c>
      <c r="G24" s="14">
        <f t="shared" si="2"/>
        <v>181.5</v>
      </c>
      <c r="H24" s="14">
        <f t="shared" si="3"/>
        <v>241</v>
      </c>
      <c r="I24" s="19">
        <v>88.825</v>
      </c>
      <c r="J24" s="19">
        <v>4.948</v>
      </c>
      <c r="K24" s="19">
        <v>147.227</v>
      </c>
      <c r="L24" s="4">
        <v>605</v>
      </c>
      <c r="T24" s="4">
        <v>9582</v>
      </c>
    </row>
    <row r="25" s="4" customFormat="1" ht="34" customHeight="1" spans="1:20">
      <c r="A25" s="12">
        <v>19</v>
      </c>
      <c r="B25" s="16" t="s">
        <v>34</v>
      </c>
      <c r="C25" s="12">
        <v>797</v>
      </c>
      <c r="D25" s="14">
        <v>755</v>
      </c>
      <c r="E25" s="15">
        <f t="shared" si="0"/>
        <v>-42</v>
      </c>
      <c r="F25" s="14">
        <f t="shared" si="1"/>
        <v>-29.4</v>
      </c>
      <c r="G25" s="14">
        <f t="shared" si="2"/>
        <v>226.5</v>
      </c>
      <c r="H25" s="14">
        <f t="shared" si="3"/>
        <v>197.1</v>
      </c>
      <c r="I25" s="19">
        <v>72.644</v>
      </c>
      <c r="J25" s="19">
        <v>4.047</v>
      </c>
      <c r="K25" s="19">
        <v>120.409</v>
      </c>
      <c r="L25" s="4">
        <v>755</v>
      </c>
      <c r="T25" s="4">
        <v>13599</v>
      </c>
    </row>
    <row r="26" s="4" customFormat="1" ht="34" customHeight="1" spans="1:12">
      <c r="A26" s="12">
        <v>20</v>
      </c>
      <c r="B26" s="16" t="s">
        <v>35</v>
      </c>
      <c r="C26" s="12">
        <v>278</v>
      </c>
      <c r="D26" s="14">
        <v>257</v>
      </c>
      <c r="E26" s="15">
        <f t="shared" si="0"/>
        <v>-21</v>
      </c>
      <c r="F26" s="14">
        <f t="shared" si="1"/>
        <v>-14.7</v>
      </c>
      <c r="G26" s="14">
        <f t="shared" si="2"/>
        <v>77.1</v>
      </c>
      <c r="H26" s="14">
        <f t="shared" si="3"/>
        <v>62.4</v>
      </c>
      <c r="I26" s="19">
        <v>22.999</v>
      </c>
      <c r="J26" s="19">
        <v>1.281</v>
      </c>
      <c r="K26" s="19">
        <v>38.12</v>
      </c>
      <c r="L26" s="4">
        <v>257</v>
      </c>
    </row>
    <row r="27" s="4" customFormat="1" ht="34" customHeight="1" spans="1:12">
      <c r="A27" s="12">
        <v>21</v>
      </c>
      <c r="B27" s="16" t="s">
        <v>36</v>
      </c>
      <c r="C27" s="12">
        <v>512</v>
      </c>
      <c r="D27" s="14">
        <v>538</v>
      </c>
      <c r="E27" s="15">
        <f t="shared" si="0"/>
        <v>26</v>
      </c>
      <c r="F27" s="14">
        <f t="shared" si="1"/>
        <v>18.2</v>
      </c>
      <c r="G27" s="14">
        <f t="shared" si="2"/>
        <v>161.4</v>
      </c>
      <c r="H27" s="14">
        <f t="shared" si="3"/>
        <v>179.6</v>
      </c>
      <c r="I27" s="19">
        <v>66.194</v>
      </c>
      <c r="J27" s="19">
        <v>3.688</v>
      </c>
      <c r="K27" s="19">
        <v>109.718</v>
      </c>
      <c r="L27" s="4">
        <v>538</v>
      </c>
    </row>
    <row r="28" s="4" customFormat="1" ht="34" customHeight="1" spans="1:12">
      <c r="A28" s="12">
        <v>22</v>
      </c>
      <c r="B28" s="16" t="s">
        <v>37</v>
      </c>
      <c r="C28" s="12">
        <v>745</v>
      </c>
      <c r="D28" s="14">
        <v>708</v>
      </c>
      <c r="E28" s="15">
        <f t="shared" si="0"/>
        <v>-37</v>
      </c>
      <c r="F28" s="14">
        <f t="shared" si="1"/>
        <v>-25.9</v>
      </c>
      <c r="G28" s="14">
        <f t="shared" si="2"/>
        <v>212.4</v>
      </c>
      <c r="H28" s="14">
        <f t="shared" si="3"/>
        <v>186.5</v>
      </c>
      <c r="I28" s="19">
        <v>68.738</v>
      </c>
      <c r="J28" s="19">
        <v>3.829</v>
      </c>
      <c r="K28" s="19">
        <v>113.933</v>
      </c>
      <c r="L28" s="4">
        <v>708</v>
      </c>
    </row>
    <row r="29" s="4" customFormat="1" ht="34" customHeight="1" spans="1:12">
      <c r="A29" s="12">
        <v>23</v>
      </c>
      <c r="B29" s="16" t="s">
        <v>38</v>
      </c>
      <c r="C29" s="12">
        <v>372</v>
      </c>
      <c r="D29" s="14">
        <v>396</v>
      </c>
      <c r="E29" s="15">
        <f t="shared" si="0"/>
        <v>24</v>
      </c>
      <c r="F29" s="14">
        <f t="shared" si="1"/>
        <v>16.8</v>
      </c>
      <c r="G29" s="14">
        <f t="shared" si="2"/>
        <v>118.8</v>
      </c>
      <c r="H29" s="14">
        <f t="shared" si="3"/>
        <v>135.6</v>
      </c>
      <c r="I29" s="19">
        <v>49.978</v>
      </c>
      <c r="J29" s="19">
        <v>2.784</v>
      </c>
      <c r="K29" s="19">
        <v>82.838</v>
      </c>
      <c r="L29" s="4">
        <v>396</v>
      </c>
    </row>
    <row r="30" s="4" customFormat="1" ht="34" customHeight="1" spans="1:12">
      <c r="A30" s="12">
        <v>24</v>
      </c>
      <c r="B30" s="16" t="s">
        <v>39</v>
      </c>
      <c r="C30" s="12">
        <v>297</v>
      </c>
      <c r="D30" s="14">
        <v>319</v>
      </c>
      <c r="E30" s="15">
        <f t="shared" si="0"/>
        <v>22</v>
      </c>
      <c r="F30" s="14">
        <f t="shared" si="1"/>
        <v>15.4</v>
      </c>
      <c r="G30" s="14">
        <f t="shared" si="2"/>
        <v>95.7</v>
      </c>
      <c r="H30" s="14">
        <f t="shared" si="3"/>
        <v>111.1</v>
      </c>
      <c r="I30" s="19">
        <v>40.948</v>
      </c>
      <c r="J30" s="19">
        <v>2.281</v>
      </c>
      <c r="K30" s="19">
        <v>67.871</v>
      </c>
      <c r="L30" s="4">
        <v>319</v>
      </c>
    </row>
  </sheetData>
  <sortState ref="A4:N27">
    <sortCondition ref="B4:B27"/>
  </sortState>
  <mergeCells count="14">
    <mergeCell ref="A2:K2"/>
    <mergeCell ref="E3:K3"/>
    <mergeCell ref="I4:K4"/>
    <mergeCell ref="AA9:AD9"/>
    <mergeCell ref="AA10:AC10"/>
    <mergeCell ref="A4:A5"/>
    <mergeCell ref="B4:B5"/>
    <mergeCell ref="C4:C5"/>
    <mergeCell ref="D4:D5"/>
    <mergeCell ref="E4:E5"/>
    <mergeCell ref="F4:F5"/>
    <mergeCell ref="G4:G5"/>
    <mergeCell ref="H4:H5"/>
    <mergeCell ref="Z9:Z11"/>
  </mergeCells>
  <pageMargins left="0.235416666666667" right="0.235416666666667" top="0.15625" bottom="0.196527777777778" header="0.511805555555556" footer="0.511805555555556"/>
  <pageSetup paperSize="9" scale="5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fpb009</dc:creator>
  <cp:lastModifiedBy>H</cp:lastModifiedBy>
  <dcterms:created xsi:type="dcterms:W3CDTF">2017-01-19T08:37:00Z</dcterms:created>
  <dcterms:modified xsi:type="dcterms:W3CDTF">2018-07-16T01:29:28Z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