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2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definedNames>
    <definedName name="_xlnm._FilterDatabase" localSheetId="1" hidden="1">'表3-1 新增地方政府专项债券情况表'!$A$5:$N$34</definedName>
    <definedName name="_xlnm.Print_Area" localSheetId="0">'表3-1 新增地方政府一般债券情况表'!$A$1:$L$19</definedName>
    <definedName name="_xlnm.Print_Titles" localSheetId="3">'表3-2 新增地方政府专项债券资金收支情况表'!$4:$6</definedName>
    <definedName name="_xlnm.Print_Titles" localSheetId="1">'表3-1 新增地方政府专项债券情况表'!$4:$5</definedName>
  </definedNames>
  <calcPr calcId="144525"/>
</workbook>
</file>

<file path=xl/sharedStrings.xml><?xml version="1.0" encoding="utf-8"?>
<sst xmlns="http://schemas.openxmlformats.org/spreadsheetml/2006/main" count="386" uniqueCount="187">
  <si>
    <t>表3-1</t>
  </si>
  <si>
    <t>2018年--2022年末441622 龙川县发行的新增地方政府一般债券情况表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</si>
  <si>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</si>
  <si>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</si>
  <si>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</si>
  <si>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</si>
  <si>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</si>
  <si>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</si>
  <si>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</si>
  <si>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</si>
  <si>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</si>
  <si>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</si>
  <si>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</si>
  <si>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</si>
  <si>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</si>
  <si>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2018年广东省政府一般债券（三期）</t>
  </si>
  <si>
    <t>1805127</t>
  </si>
  <si>
    <t>一般债券</t>
  </si>
  <si>
    <t>2018-07-09</t>
  </si>
  <si>
    <t>3.69</t>
  </si>
  <si>
    <t>7年</t>
  </si>
  <si>
    <t>2019年广东省政府一般债券（三期）</t>
  </si>
  <si>
    <t>104511</t>
  </si>
  <si>
    <t>2019-02-20</t>
  </si>
  <si>
    <t>3.14</t>
  </si>
  <si>
    <t>5年</t>
  </si>
  <si>
    <t>2019年广东省政府一般债券（四期）</t>
  </si>
  <si>
    <t>104512</t>
  </si>
  <si>
    <t>3.34</t>
  </si>
  <si>
    <t>10年</t>
  </si>
  <si>
    <t>2020年广东省政府一般债券（二期）</t>
  </si>
  <si>
    <t>2005088</t>
  </si>
  <si>
    <t>2020-02-18</t>
  </si>
  <si>
    <t>3.1</t>
  </si>
  <si>
    <t>2020年广东省政府一般债券（四期）</t>
  </si>
  <si>
    <t>2005739</t>
  </si>
  <si>
    <t>2020-08-11</t>
  </si>
  <si>
    <t>3.27</t>
  </si>
  <si>
    <t>2021年广东省政府一般债券（四期）</t>
  </si>
  <si>
    <t>104981</t>
  </si>
  <si>
    <t>2021-04-20</t>
  </si>
  <si>
    <t>3.41</t>
  </si>
  <si>
    <t>2021年广东省政府一般债券（七期）</t>
  </si>
  <si>
    <t>2105267</t>
  </si>
  <si>
    <t>2021-06-08</t>
  </si>
  <si>
    <t>3.32</t>
  </si>
  <si>
    <t>2021年广东省政府一般债券（八期）</t>
  </si>
  <si>
    <t>2105690</t>
  </si>
  <si>
    <t>2021-08-18</t>
  </si>
  <si>
    <t>3.03</t>
  </si>
  <si>
    <t>2021年广东省政府一般债券（十三期）</t>
  </si>
  <si>
    <t>173881</t>
  </si>
  <si>
    <t>2021-11-18</t>
  </si>
  <si>
    <t>3.48</t>
  </si>
  <si>
    <t>15年</t>
  </si>
  <si>
    <t>2022年广东省政府一般债券（一期）</t>
  </si>
  <si>
    <t>2205069</t>
  </si>
  <si>
    <t>2022-01-24</t>
  </si>
  <si>
    <t>2.89</t>
  </si>
  <si>
    <t>2022年广东省政府一般债券（四期）</t>
  </si>
  <si>
    <t>2205690</t>
  </si>
  <si>
    <t>2022-05-12</t>
  </si>
  <si>
    <t>2.93</t>
  </si>
  <si>
    <t>2022年广东省政府一般债券（五期）</t>
  </si>
  <si>
    <t>2205691</t>
  </si>
  <si>
    <t>2.92</t>
  </si>
  <si>
    <t>2022年广东省政府一般债券（八期）</t>
  </si>
  <si>
    <t>2271021</t>
  </si>
  <si>
    <t>2022-06-15</t>
  </si>
  <si>
    <t>2.88</t>
  </si>
  <si>
    <t>注：本表由使用债券资金的部门不迟于每年6月底前公开，反映截至上年末一般债券及项目信息。</t>
  </si>
  <si>
    <t>2018年--2022年末441622 龙川县发行的新增地方政府专项债券情况表</t>
  </si>
  <si>
    <t>债券项目资产类型</t>
  </si>
  <si>
    <t>已取得项目收益</t>
  </si>
  <si>
    <t>2018年广东省（河源市）棚改专项债券（一期）--2018年广东省政府专项债券（十九期）</t>
  </si>
  <si>
    <t>1805199</t>
  </si>
  <si>
    <t>棚改专项债券</t>
  </si>
  <si>
    <t>2018-08-16</t>
  </si>
  <si>
    <t>3.71</t>
  </si>
  <si>
    <t>1010400 其他公共基础设施</t>
  </si>
  <si>
    <t>2019年广东省政府专项债券（十二期）</t>
  </si>
  <si>
    <t>104519</t>
  </si>
  <si>
    <t>普通专项债券</t>
  </si>
  <si>
    <t>1010000 公共基础设施、1010302 市政公共基础设施（城市道路）、1010400 其他公共基础设施</t>
  </si>
  <si>
    <t>2020年广东省交通基础设施专项债券（二期）--2020年广东省政府专项债券（十期）</t>
  </si>
  <si>
    <t>104746</t>
  </si>
  <si>
    <t>其他自平衡专项债券</t>
  </si>
  <si>
    <t>2020-01-17</t>
  </si>
  <si>
    <t>1010101 交通公共基础设施（公路）</t>
  </si>
  <si>
    <t>2020年广东省民生服务专项债券（一期）--2020年广东省政府专项债券（二十期）</t>
  </si>
  <si>
    <t>104756</t>
  </si>
  <si>
    <t>1010000 公共基础设施</t>
  </si>
  <si>
    <t>2020年广东省市政和产业园区基础设施专项债券（五期）--2020年广东省政府专项债券（五十七期）</t>
  </si>
  <si>
    <t>104816</t>
  </si>
  <si>
    <t>2020-05-12</t>
  </si>
  <si>
    <t>1010000 公共基础设施、1010400 其他公共基础设施</t>
  </si>
  <si>
    <t>2020年广东省交通基础设施专项债券（九期）--2020年广东省政府专项债券（七十三期）</t>
  </si>
  <si>
    <t>2005751</t>
  </si>
  <si>
    <t>3.7</t>
  </si>
  <si>
    <t>2021年广东省交通基础设施专项债券（三期）--2021年广东省政府专项债券（六期）</t>
  </si>
  <si>
    <t>104984</t>
  </si>
  <si>
    <t>3.77</t>
  </si>
  <si>
    <t>2021年广东省市政和产业园区基础设施专项债券（四期）--2021年广东省政府专项债券（四十七期）</t>
  </si>
  <si>
    <t>2105286</t>
  </si>
  <si>
    <t>2021年广东省政府专项债券（六十三期）</t>
  </si>
  <si>
    <t>2105698</t>
  </si>
  <si>
    <t>3.13</t>
  </si>
  <si>
    <t>2021年广东省政府专项债券（六十四期）</t>
  </si>
  <si>
    <t>2105699</t>
  </si>
  <si>
    <t>2021年广东省政府专项债券（六十五期）</t>
  </si>
  <si>
    <t>2105700</t>
  </si>
  <si>
    <t>3.45</t>
  </si>
  <si>
    <t>20年</t>
  </si>
  <si>
    <t>1010302 市政公共基础设施（城市道路）</t>
  </si>
  <si>
    <t>2021年广东省政府专项债券（六十六期）</t>
  </si>
  <si>
    <t>2105701</t>
  </si>
  <si>
    <t>2021年广东省政府专项债券（七十四期）</t>
  </si>
  <si>
    <t>198103</t>
  </si>
  <si>
    <t>2021-10-22</t>
  </si>
  <si>
    <t>3.61</t>
  </si>
  <si>
    <t>1010311 市政公共基础设施（公共文化体育设施）、1010400 其他公共基础设施</t>
  </si>
  <si>
    <t>2021年广东省政府专项债券（七十五期）</t>
  </si>
  <si>
    <t>198104</t>
  </si>
  <si>
    <t>3.63</t>
  </si>
  <si>
    <t>2021年广东省政府专项债券（八十三期）</t>
  </si>
  <si>
    <t>173882</t>
  </si>
  <si>
    <t>3.18</t>
  </si>
  <si>
    <t>2021年广东省政府专项债券（八十四期）</t>
  </si>
  <si>
    <t>173883</t>
  </si>
  <si>
    <t>3.5</t>
  </si>
  <si>
    <t>1010311 市政公共基础设施（公共文化体育设施）</t>
  </si>
  <si>
    <t>2021年广东省政府专项债券（八十五期）</t>
  </si>
  <si>
    <t>173884</t>
  </si>
  <si>
    <t>2022年广东省政府专项债券（二期）</t>
  </si>
  <si>
    <t>2205072</t>
  </si>
  <si>
    <t>1010000 公共基础设施、1010311 市政公共基础设施（公共文化体育设施）</t>
  </si>
  <si>
    <t>2022年广东省政府专项债券（五期）</t>
  </si>
  <si>
    <t>2205075</t>
  </si>
  <si>
    <t>3.21</t>
  </si>
  <si>
    <t>2022年广东省政府专项债券（六期）</t>
  </si>
  <si>
    <t>2205076</t>
  </si>
  <si>
    <t>3.28</t>
  </si>
  <si>
    <t>1010205 水利公共基础设施（农村供水工程）</t>
  </si>
  <si>
    <t>2022年广东省政府专项债券（十四期）</t>
  </si>
  <si>
    <t>2205353</t>
  </si>
  <si>
    <t>2022-03-15</t>
  </si>
  <si>
    <t>3.23</t>
  </si>
  <si>
    <t>2022年广东省政府专项债券（十五期）</t>
  </si>
  <si>
    <t>2205354</t>
  </si>
  <si>
    <t>2022年广东省政府专项债券（十九期）</t>
  </si>
  <si>
    <t>2205693</t>
  </si>
  <si>
    <t>2022年广东省政府专项债券（二十一期）</t>
  </si>
  <si>
    <t>2205695</t>
  </si>
  <si>
    <t>2022年广东省政府专项债券（二十三期）</t>
  </si>
  <si>
    <t>2205697</t>
  </si>
  <si>
    <t>2022年广东省政府专项债券（二十四期）</t>
  </si>
  <si>
    <t>2205698</t>
  </si>
  <si>
    <t>3.4</t>
  </si>
  <si>
    <t>30年</t>
  </si>
  <si>
    <t>2022年广东省政府专项债券（二十八期）</t>
  </si>
  <si>
    <t>2271022</t>
  </si>
  <si>
    <t>2.86</t>
  </si>
  <si>
    <t>2022年广东省政府专项债券（二十九期）</t>
  </si>
  <si>
    <t>2271023</t>
  </si>
  <si>
    <t>3.16</t>
  </si>
  <si>
    <t>1010000 公共基础设施、1010205 水利公共基础设施（农村供水工程）、1010306 市政公共基础设施（供水设施）、1010311 市政公共基础设施（公共文化体育设施）</t>
  </si>
  <si>
    <t>注：本表由使用债券资金的部门不迟于每年6月底前公开，反映截至上年末专项债券及项目信息。</t>
  </si>
  <si>
    <t>表3-2</t>
  </si>
  <si>
    <t>2018年--2022年末441622 龙川县发行的新增地方政府一般债券资金收支情况表</t>
  </si>
  <si>
    <t>序号</t>
  </si>
  <si>
    <t>2018年--2022年末新增一般债券资金收入</t>
  </si>
  <si>
    <t>2018年--2022年末新增一般债券资金安排的支出</t>
  </si>
  <si>
    <t>金额</t>
  </si>
  <si>
    <t>支出功能分类</t>
  </si>
  <si>
    <t>合计</t>
  </si>
  <si>
    <t>205教育支出</t>
  </si>
  <si>
    <t>210卫生健康支出</t>
  </si>
  <si>
    <t>211节能环保支出</t>
  </si>
  <si>
    <t>212城乡社区支出</t>
  </si>
  <si>
    <t>213农林水支出</t>
  </si>
  <si>
    <t>214交通运输支出</t>
  </si>
  <si>
    <t>224灾害防治及应急管理支出</t>
  </si>
  <si>
    <t>229其他支出</t>
  </si>
  <si>
    <t>2018年--2022年末441622 龙川县发行的新增地方政府专项债券资金收支情况表</t>
  </si>
  <si>
    <t>2018年--2022年末新增专项债券资金收入</t>
  </si>
  <si>
    <t>2018年--2022年末新增专项债券资金安排的支出</t>
  </si>
  <si>
    <t>221住房保障支出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</si>
</sst>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00"/>
  </numFmts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34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6" borderId="2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7" borderId="31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6" fillId="0" borderId="2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29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" borderId="28" applyNumberFormat="0" applyAlignment="0" applyProtection="0">
      <alignment vertical="center"/>
    </xf>
    <xf numFmtId="0" fontId="9" fillId="3" borderId="27" applyNumberFormat="0" applyAlignment="0" applyProtection="0">
      <alignment vertical="center"/>
    </xf>
    <xf numFmtId="0" fontId="13" fillId="5" borderId="30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6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ont="1" applyBorder="1">
      <alignment vertical="center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4" fillId="0" borderId="7" xfId="0" applyNumberFormat="1" applyFont="1" applyFill="1" applyBorder="1" applyAlignment="1">
      <alignment horizontal="right" vertical="center" wrapText="1"/>
    </xf>
    <xf numFmtId="176" fontId="4" fillId="0" borderId="7" xfId="0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176" fontId="4" fillId="0" borderId="7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view="pageBreakPreview" zoomScaleNormal="100" zoomScaleSheetLayoutView="100" workbookViewId="0">
      <selection activeCell="G24" sqref="G24"/>
    </sheetView>
  </sheetViews>
  <sheetFormatPr defaultColWidth="10" defaultRowHeight="13.5"/>
  <cols>
    <col min="1" max="1" width="35.625" customWidth="1"/>
    <col min="2" max="2" width="9" customWidth="1"/>
    <col min="3" max="3" width="9.875" style="43" customWidth="1"/>
    <col min="4" max="4" width="8" customWidth="1"/>
    <col min="5" max="5" width="15.625" style="43" customWidth="1"/>
    <col min="6" max="6" width="9" customWidth="1"/>
    <col min="7" max="7" width="9.375" style="44" customWidth="1"/>
    <col min="8" max="8" width="12.125" customWidth="1"/>
    <col min="9" max="9" width="14.875" customWidth="1"/>
    <col min="10" max="10" width="12.875" customWidth="1"/>
    <col min="11" max="11" width="15" customWidth="1"/>
    <col min="12" max="12" width="7.375" customWidth="1"/>
    <col min="13" max="13" width="9"/>
    <col min="14" max="14" width="9.76666666666667" customWidth="1"/>
  </cols>
  <sheetData>
    <row r="1" spans="1:1">
      <c r="A1" s="1" t="s">
        <v>0</v>
      </c>
    </row>
    <row r="2" ht="27.85" customHeight="1" spans="1:12">
      <c r="A2" s="2" t="s">
        <v>1</v>
      </c>
      <c r="B2" s="2"/>
      <c r="C2" s="2"/>
      <c r="D2" s="2"/>
      <c r="E2" s="2"/>
      <c r="F2" s="2"/>
      <c r="G2" s="45"/>
      <c r="H2" s="2"/>
      <c r="I2" s="2"/>
      <c r="J2" s="2"/>
      <c r="K2" s="2"/>
      <c r="L2" s="2"/>
    </row>
    <row r="3" ht="14.3" customHeight="1" spans="1:12">
      <c r="A3" s="1"/>
      <c r="B3" s="1"/>
      <c r="C3" s="46"/>
      <c r="D3" s="1"/>
      <c r="E3" s="46"/>
      <c r="F3" s="1"/>
      <c r="G3" s="3"/>
      <c r="I3" s="1"/>
      <c r="J3" s="1"/>
      <c r="K3" s="52" t="s">
        <v>2</v>
      </c>
      <c r="L3" s="52"/>
    </row>
    <row r="4" ht="27" customHeight="1" spans="1:12">
      <c r="A4" s="27"/>
      <c r="B4" s="28" t="s">
        <v>3</v>
      </c>
      <c r="C4" s="47"/>
      <c r="D4" s="28"/>
      <c r="E4" s="47"/>
      <c r="F4" s="28"/>
      <c r="G4" s="48"/>
      <c r="H4" s="36" t="s">
        <v>4</v>
      </c>
      <c r="I4" s="36"/>
      <c r="J4" s="37" t="s">
        <v>5</v>
      </c>
      <c r="K4" s="53"/>
      <c r="L4" s="54" t="s">
        <v>6</v>
      </c>
    </row>
    <row r="5" ht="44" customHeight="1" spans="1:12">
      <c r="A5" s="30" t="s">
        <v>7</v>
      </c>
      <c r="B5" s="31" t="s">
        <v>8</v>
      </c>
      <c r="C5" s="31" t="s">
        <v>9</v>
      </c>
      <c r="D5" s="31" t="s">
        <v>10</v>
      </c>
      <c r="E5" s="31" t="s">
        <v>11</v>
      </c>
      <c r="F5" s="31" t="s">
        <v>12</v>
      </c>
      <c r="G5" s="31" t="s">
        <v>13</v>
      </c>
      <c r="H5" s="7"/>
      <c r="I5" s="31" t="s">
        <v>14</v>
      </c>
      <c r="J5" s="7"/>
      <c r="K5" s="55" t="s">
        <v>14</v>
      </c>
      <c r="L5" s="56"/>
    </row>
    <row r="6" customFormat="1" ht="27" customHeight="1" spans="1:13">
      <c r="A6" s="32" t="s">
        <v>15</v>
      </c>
      <c r="B6" s="32" t="s">
        <v>16</v>
      </c>
      <c r="C6" s="49" t="s">
        <v>17</v>
      </c>
      <c r="D6" s="11">
        <v>0.5</v>
      </c>
      <c r="E6" s="49" t="s">
        <v>18</v>
      </c>
      <c r="F6" s="33" t="s">
        <v>19</v>
      </c>
      <c r="G6" s="33" t="s">
        <v>20</v>
      </c>
      <c r="H6" s="39">
        <f>0.43+0.1125</f>
        <v>0.5425</v>
      </c>
      <c r="I6" s="39">
        <v>0.5</v>
      </c>
      <c r="J6" s="39">
        <f>0.43+0.1125</f>
        <v>0.5425</v>
      </c>
      <c r="K6" s="57">
        <v>0.5</v>
      </c>
      <c r="L6" s="58"/>
      <c r="M6" s="1"/>
    </row>
    <row r="7" customFormat="1" ht="27" customHeight="1" spans="1:13">
      <c r="A7" s="32" t="s">
        <v>21</v>
      </c>
      <c r="B7" s="32" t="s">
        <v>22</v>
      </c>
      <c r="C7" s="49" t="s">
        <v>17</v>
      </c>
      <c r="D7" s="11">
        <v>0.2</v>
      </c>
      <c r="E7" s="49" t="s">
        <v>23</v>
      </c>
      <c r="F7" s="33" t="s">
        <v>24</v>
      </c>
      <c r="G7" s="33" t="s">
        <v>25</v>
      </c>
      <c r="H7" s="39">
        <v>10</v>
      </c>
      <c r="I7" s="39">
        <v>3.7962</v>
      </c>
      <c r="J7" s="39">
        <v>5.0092193225</v>
      </c>
      <c r="K7" s="57">
        <v>3.7962</v>
      </c>
      <c r="L7" s="59"/>
      <c r="M7" s="1"/>
    </row>
    <row r="8" customFormat="1" ht="27" customHeight="1" spans="1:13">
      <c r="A8" s="32" t="s">
        <v>26</v>
      </c>
      <c r="B8" s="32" t="s">
        <v>27</v>
      </c>
      <c r="C8" s="49" t="s">
        <v>17</v>
      </c>
      <c r="D8" s="11">
        <v>3.56</v>
      </c>
      <c r="E8" s="49" t="s">
        <v>23</v>
      </c>
      <c r="F8" s="33" t="s">
        <v>28</v>
      </c>
      <c r="G8" s="33" t="s">
        <v>29</v>
      </c>
      <c r="H8" s="42">
        <v>1.2783</v>
      </c>
      <c r="I8" s="42">
        <v>1.02</v>
      </c>
      <c r="J8" s="42">
        <v>0.8</v>
      </c>
      <c r="K8" s="60">
        <v>0.8</v>
      </c>
      <c r="L8" s="59"/>
      <c r="M8" s="1"/>
    </row>
    <row r="9" customFormat="1" ht="27" customHeight="1" spans="1:13">
      <c r="A9" s="32" t="s">
        <v>30</v>
      </c>
      <c r="B9" s="32" t="s">
        <v>31</v>
      </c>
      <c r="C9" s="49" t="s">
        <v>17</v>
      </c>
      <c r="D9" s="11">
        <v>1.2</v>
      </c>
      <c r="E9" s="49" t="s">
        <v>32</v>
      </c>
      <c r="F9" s="33" t="s">
        <v>33</v>
      </c>
      <c r="G9" s="33" t="s">
        <v>29</v>
      </c>
      <c r="H9" s="42">
        <v>15.547894</v>
      </c>
      <c r="I9" s="42">
        <v>1.55</v>
      </c>
      <c r="J9" s="42">
        <v>2.22</v>
      </c>
      <c r="K9" s="60">
        <v>1.2</v>
      </c>
      <c r="L9" s="59"/>
      <c r="M9" s="1"/>
    </row>
    <row r="10" customFormat="1" ht="27" customHeight="1" spans="1:13">
      <c r="A10" s="32" t="s">
        <v>34</v>
      </c>
      <c r="B10" s="32" t="s">
        <v>35</v>
      </c>
      <c r="C10" s="49" t="s">
        <v>17</v>
      </c>
      <c r="D10" s="11">
        <v>0.5</v>
      </c>
      <c r="E10" s="49" t="s">
        <v>36</v>
      </c>
      <c r="F10" s="33" t="s">
        <v>37</v>
      </c>
      <c r="G10" s="33" t="s">
        <v>20</v>
      </c>
      <c r="H10" s="42">
        <v>2.333447</v>
      </c>
      <c r="I10" s="42">
        <v>2.132076</v>
      </c>
      <c r="J10" s="42">
        <v>1.3848725832</v>
      </c>
      <c r="K10" s="60">
        <v>1.3848714</v>
      </c>
      <c r="L10" s="59"/>
      <c r="M10" s="1"/>
    </row>
    <row r="11" ht="27" customHeight="1" spans="1:13">
      <c r="A11" s="32" t="s">
        <v>38</v>
      </c>
      <c r="B11" s="32" t="s">
        <v>39</v>
      </c>
      <c r="C11" s="49" t="s">
        <v>17</v>
      </c>
      <c r="D11" s="11">
        <v>0.5327</v>
      </c>
      <c r="E11" s="49" t="s">
        <v>40</v>
      </c>
      <c r="F11" s="33" t="s">
        <v>41</v>
      </c>
      <c r="G11" s="33" t="s">
        <v>29</v>
      </c>
      <c r="H11" s="42">
        <v>2.753899</v>
      </c>
      <c r="I11" s="42">
        <v>2.6</v>
      </c>
      <c r="J11" s="42">
        <v>1.93</v>
      </c>
      <c r="K11" s="60">
        <v>1.93</v>
      </c>
      <c r="L11" s="59"/>
      <c r="M11" s="1"/>
    </row>
    <row r="12" ht="27" customHeight="1" spans="1:13">
      <c r="A12" s="32" t="s">
        <v>42</v>
      </c>
      <c r="B12" s="32" t="s">
        <v>43</v>
      </c>
      <c r="C12" s="49" t="s">
        <v>17</v>
      </c>
      <c r="D12" s="11">
        <v>0.55</v>
      </c>
      <c r="E12" s="49" t="s">
        <v>44</v>
      </c>
      <c r="F12" s="33" t="s">
        <v>45</v>
      </c>
      <c r="G12" s="33" t="s">
        <v>29</v>
      </c>
      <c r="H12" s="42">
        <v>2</v>
      </c>
      <c r="I12" s="42">
        <v>2</v>
      </c>
      <c r="J12" s="42">
        <v>1.73</v>
      </c>
      <c r="K12" s="60">
        <v>1.73</v>
      </c>
      <c r="L12" s="59"/>
      <c r="M12" s="1"/>
    </row>
    <row r="13" ht="27" customHeight="1" spans="1:13">
      <c r="A13" s="32" t="s">
        <v>46</v>
      </c>
      <c r="B13" s="32" t="s">
        <v>47</v>
      </c>
      <c r="C13" s="49" t="s">
        <v>17</v>
      </c>
      <c r="D13" s="11">
        <v>0.7063</v>
      </c>
      <c r="E13" s="49" t="s">
        <v>48</v>
      </c>
      <c r="F13" s="33" t="s">
        <v>49</v>
      </c>
      <c r="G13" s="33" t="s">
        <v>20</v>
      </c>
      <c r="H13" s="42">
        <v>4.420741</v>
      </c>
      <c r="I13" s="42">
        <v>3.639</v>
      </c>
      <c r="J13" s="42">
        <v>2.169</v>
      </c>
      <c r="K13" s="60">
        <v>2.169</v>
      </c>
      <c r="L13" s="59"/>
      <c r="M13" s="1"/>
    </row>
    <row r="14" ht="30" customHeight="1" spans="1:13">
      <c r="A14" s="32" t="s">
        <v>50</v>
      </c>
      <c r="B14" s="32" t="s">
        <v>51</v>
      </c>
      <c r="C14" s="49" t="s">
        <v>17</v>
      </c>
      <c r="D14" s="11">
        <v>0.38</v>
      </c>
      <c r="E14" s="49" t="s">
        <v>52</v>
      </c>
      <c r="F14" s="33" t="s">
        <v>53</v>
      </c>
      <c r="G14" s="33" t="s">
        <v>54</v>
      </c>
      <c r="H14" s="42">
        <v>2</v>
      </c>
      <c r="I14" s="42">
        <v>2</v>
      </c>
      <c r="J14" s="42">
        <v>1.73</v>
      </c>
      <c r="K14" s="60">
        <v>1.73</v>
      </c>
      <c r="L14" s="59"/>
      <c r="M14" s="1"/>
    </row>
    <row r="15" ht="27" customHeight="1" spans="1:13">
      <c r="A15" s="32" t="s">
        <v>55</v>
      </c>
      <c r="B15" s="32" t="s">
        <v>56</v>
      </c>
      <c r="C15" s="49" t="s">
        <v>17</v>
      </c>
      <c r="D15" s="11">
        <v>0.2</v>
      </c>
      <c r="E15" s="49" t="s">
        <v>57</v>
      </c>
      <c r="F15" s="33" t="s">
        <v>58</v>
      </c>
      <c r="G15" s="33" t="s">
        <v>29</v>
      </c>
      <c r="H15" s="42">
        <v>3.762633</v>
      </c>
      <c r="I15" s="42">
        <v>3.558</v>
      </c>
      <c r="J15" s="42">
        <v>0.7</v>
      </c>
      <c r="K15" s="60">
        <v>0.7</v>
      </c>
      <c r="L15" s="59"/>
      <c r="M15" s="1"/>
    </row>
    <row r="16" ht="27" customHeight="1" spans="1:13">
      <c r="A16" s="32" t="s">
        <v>59</v>
      </c>
      <c r="B16" s="32" t="s">
        <v>60</v>
      </c>
      <c r="C16" s="49" t="s">
        <v>17</v>
      </c>
      <c r="D16" s="11">
        <v>0.625</v>
      </c>
      <c r="E16" s="49" t="s">
        <v>61</v>
      </c>
      <c r="F16" s="33" t="s">
        <v>62</v>
      </c>
      <c r="G16" s="33" t="s">
        <v>20</v>
      </c>
      <c r="H16" s="42">
        <v>6.633275</v>
      </c>
      <c r="I16" s="42">
        <v>6.058</v>
      </c>
      <c r="J16" s="42">
        <v>1.7</v>
      </c>
      <c r="K16" s="60">
        <v>1.7</v>
      </c>
      <c r="L16" s="59"/>
      <c r="M16" s="1"/>
    </row>
    <row r="17" ht="27" customHeight="1" spans="1:13">
      <c r="A17" s="32" t="s">
        <v>63</v>
      </c>
      <c r="B17" s="32" t="s">
        <v>64</v>
      </c>
      <c r="C17" s="49" t="s">
        <v>17</v>
      </c>
      <c r="D17" s="11">
        <v>0.625</v>
      </c>
      <c r="E17" s="49" t="s">
        <v>61</v>
      </c>
      <c r="F17" s="33" t="s">
        <v>65</v>
      </c>
      <c r="G17" s="33" t="s">
        <v>29</v>
      </c>
      <c r="H17" s="42">
        <v>6.633275</v>
      </c>
      <c r="I17" s="42">
        <v>6.058</v>
      </c>
      <c r="J17" s="42">
        <v>1.7</v>
      </c>
      <c r="K17" s="60">
        <v>1.7</v>
      </c>
      <c r="L17" s="59"/>
      <c r="M17" s="1"/>
    </row>
    <row r="18" ht="27" customHeight="1" spans="1:13">
      <c r="A18" s="32" t="s">
        <v>66</v>
      </c>
      <c r="B18" s="32" t="s">
        <v>67</v>
      </c>
      <c r="C18" s="49" t="s">
        <v>17</v>
      </c>
      <c r="D18" s="11">
        <v>0.75</v>
      </c>
      <c r="E18" s="49" t="s">
        <v>68</v>
      </c>
      <c r="F18" s="33" t="s">
        <v>69</v>
      </c>
      <c r="G18" s="33" t="s">
        <v>20</v>
      </c>
      <c r="H18" s="42">
        <v>3.425142</v>
      </c>
      <c r="I18" s="42">
        <v>2.9</v>
      </c>
      <c r="J18" s="42">
        <v>1</v>
      </c>
      <c r="K18" s="60">
        <v>1</v>
      </c>
      <c r="L18" s="59"/>
      <c r="M18" s="1"/>
    </row>
    <row r="19" ht="16" customHeight="1" spans="1:8">
      <c r="A19" s="35" t="s">
        <v>70</v>
      </c>
      <c r="B19" s="35"/>
      <c r="C19" s="50"/>
      <c r="D19" s="35"/>
      <c r="E19" s="50"/>
      <c r="F19" s="35"/>
      <c r="G19" s="51"/>
      <c r="H19" s="35"/>
    </row>
  </sheetData>
  <mergeCells count="7">
    <mergeCell ref="A2:L2"/>
    <mergeCell ref="K3:L3"/>
    <mergeCell ref="B4:G4"/>
    <mergeCell ref="H4:I4"/>
    <mergeCell ref="J4:K4"/>
    <mergeCell ref="A19:H19"/>
    <mergeCell ref="L4:L5"/>
  </mergeCells>
  <pageMargins left="0.392361111111111" right="0.392361111111111" top="0.392361111111111" bottom="0.392361111111111" header="0" footer="0"/>
  <pageSetup paperSize="9" scale="8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view="pageBreakPreview" zoomScale="80" zoomScaleNormal="70" zoomScaleSheetLayoutView="80" workbookViewId="0">
      <selection activeCell="E14" sqref="E14"/>
    </sheetView>
  </sheetViews>
  <sheetFormatPr defaultColWidth="10" defaultRowHeight="13.5"/>
  <cols>
    <col min="1" max="1" width="37.45" customWidth="1"/>
    <col min="2" max="2" width="12.65" customWidth="1"/>
    <col min="3" max="3" width="19.375" customWidth="1"/>
    <col min="4" max="4" width="13.4333333333333" customWidth="1"/>
    <col min="5" max="5" width="14.8416666666667" customWidth="1"/>
    <col min="6" max="6" width="13.125" customWidth="1"/>
    <col min="7" max="7" width="12.35" customWidth="1"/>
    <col min="8" max="8" width="20.5166666666667" style="26" customWidth="1"/>
    <col min="9" max="12" width="16.0833333333333" customWidth="1"/>
    <col min="13" max="13" width="10.625" customWidth="1"/>
    <col min="14" max="15" width="9.76666666666667" customWidth="1"/>
  </cols>
  <sheetData>
    <row r="1" ht="14.3" customHeight="1" spans="1:1">
      <c r="A1" s="1" t="s">
        <v>0</v>
      </c>
    </row>
    <row r="2" ht="27.85" customHeight="1" spans="1:14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3" customHeight="1" spans="1:14">
      <c r="A3" s="1"/>
      <c r="B3" s="1"/>
      <c r="C3" s="1"/>
      <c r="D3" s="1"/>
      <c r="E3" s="1"/>
      <c r="F3" s="1"/>
      <c r="G3" s="1"/>
      <c r="J3" s="1"/>
      <c r="K3" s="1"/>
      <c r="L3" s="1"/>
      <c r="N3" s="1" t="s">
        <v>2</v>
      </c>
    </row>
    <row r="4" ht="30" customHeight="1" spans="1:14">
      <c r="A4" s="27"/>
      <c r="B4" s="28" t="s">
        <v>3</v>
      </c>
      <c r="C4" s="28"/>
      <c r="D4" s="28"/>
      <c r="E4" s="28"/>
      <c r="F4" s="28"/>
      <c r="G4" s="28"/>
      <c r="H4" s="29" t="s">
        <v>72</v>
      </c>
      <c r="I4" s="36" t="s">
        <v>4</v>
      </c>
      <c r="J4" s="36"/>
      <c r="K4" s="37" t="s">
        <v>5</v>
      </c>
      <c r="L4" s="37"/>
      <c r="M4" s="29" t="s">
        <v>73</v>
      </c>
      <c r="N4" s="38" t="s">
        <v>6</v>
      </c>
    </row>
    <row r="5" ht="44" customHeight="1" spans="1:14">
      <c r="A5" s="30" t="s">
        <v>7</v>
      </c>
      <c r="B5" s="31" t="s">
        <v>8</v>
      </c>
      <c r="C5" s="31" t="s">
        <v>9</v>
      </c>
      <c r="D5" s="31" t="s">
        <v>10</v>
      </c>
      <c r="E5" s="31" t="s">
        <v>11</v>
      </c>
      <c r="F5" s="31" t="s">
        <v>12</v>
      </c>
      <c r="G5" s="31" t="s">
        <v>13</v>
      </c>
      <c r="H5" s="29"/>
      <c r="I5" s="7"/>
      <c r="J5" s="31" t="s">
        <v>14</v>
      </c>
      <c r="K5" s="7"/>
      <c r="L5" s="31" t="s">
        <v>14</v>
      </c>
      <c r="M5" s="29"/>
      <c r="N5" s="38"/>
    </row>
    <row r="6" customFormat="1" ht="48" customHeight="1" spans="1:14">
      <c r="A6" s="32" t="s">
        <v>74</v>
      </c>
      <c r="B6" s="32" t="s">
        <v>75</v>
      </c>
      <c r="C6" s="32" t="s">
        <v>76</v>
      </c>
      <c r="D6" s="11">
        <v>1</v>
      </c>
      <c r="E6" s="32" t="s">
        <v>77</v>
      </c>
      <c r="F6" s="33" t="s">
        <v>78</v>
      </c>
      <c r="G6" s="32" t="s">
        <v>25</v>
      </c>
      <c r="H6" s="34" t="s">
        <v>79</v>
      </c>
      <c r="I6" s="39">
        <v>5.68098</v>
      </c>
      <c r="J6" s="39">
        <v>1</v>
      </c>
      <c r="K6" s="39">
        <v>5.68098</v>
      </c>
      <c r="L6" s="39">
        <v>1</v>
      </c>
      <c r="M6" s="40">
        <v>0</v>
      </c>
      <c r="N6" s="41"/>
    </row>
    <row r="7" customFormat="1" ht="82" customHeight="1" spans="1:14">
      <c r="A7" s="32" t="s">
        <v>80</v>
      </c>
      <c r="B7" s="32" t="s">
        <v>81</v>
      </c>
      <c r="C7" s="32" t="s">
        <v>82</v>
      </c>
      <c r="D7" s="11">
        <v>1.5</v>
      </c>
      <c r="E7" s="32" t="s">
        <v>23</v>
      </c>
      <c r="F7" s="33" t="s">
        <v>28</v>
      </c>
      <c r="G7" s="32" t="s">
        <v>29</v>
      </c>
      <c r="H7" s="34" t="s">
        <v>83</v>
      </c>
      <c r="I7" s="39">
        <f>19.979833+0.624+6.464727</f>
        <v>27.06856</v>
      </c>
      <c r="J7" s="39">
        <f>9+0.6+5.48</f>
        <v>15.08</v>
      </c>
      <c r="K7" s="39">
        <f>1.9037806775+0.6+5.18</f>
        <v>7.6837806775</v>
      </c>
      <c r="L7" s="39">
        <f>1.9037806775+0.6+5.18</f>
        <v>7.6837806775</v>
      </c>
      <c r="M7" s="40">
        <v>0</v>
      </c>
      <c r="N7" s="41"/>
    </row>
    <row r="8" customFormat="1" ht="46" customHeight="1" spans="1:14">
      <c r="A8" s="32" t="s">
        <v>84</v>
      </c>
      <c r="B8" s="32" t="s">
        <v>85</v>
      </c>
      <c r="C8" s="32" t="s">
        <v>86</v>
      </c>
      <c r="D8" s="11">
        <v>0.3</v>
      </c>
      <c r="E8" s="32" t="s">
        <v>87</v>
      </c>
      <c r="F8" s="33" t="s">
        <v>28</v>
      </c>
      <c r="G8" s="32" t="s">
        <v>29</v>
      </c>
      <c r="H8" s="34" t="s">
        <v>88</v>
      </c>
      <c r="I8" s="39">
        <v>1.5714</v>
      </c>
      <c r="J8" s="39">
        <v>1.332498</v>
      </c>
      <c r="K8" s="39">
        <v>1.332498</v>
      </c>
      <c r="L8" s="39">
        <v>1.332498</v>
      </c>
      <c r="M8" s="42">
        <v>0</v>
      </c>
      <c r="N8" s="41"/>
    </row>
    <row r="9" customFormat="1" ht="46" customHeight="1" spans="1:14">
      <c r="A9" s="32" t="s">
        <v>89</v>
      </c>
      <c r="B9" s="32" t="s">
        <v>90</v>
      </c>
      <c r="C9" s="32" t="s">
        <v>86</v>
      </c>
      <c r="D9" s="11">
        <v>1</v>
      </c>
      <c r="E9" s="32" t="s">
        <v>87</v>
      </c>
      <c r="F9" s="33" t="s">
        <v>28</v>
      </c>
      <c r="G9" s="32" t="s">
        <v>29</v>
      </c>
      <c r="H9" s="34" t="s">
        <v>91</v>
      </c>
      <c r="I9" s="39">
        <v>10</v>
      </c>
      <c r="J9" s="39">
        <v>3.7962</v>
      </c>
      <c r="K9" s="39">
        <v>5.0092193225</v>
      </c>
      <c r="L9" s="39">
        <v>3.7962</v>
      </c>
      <c r="M9" s="42">
        <v>0</v>
      </c>
      <c r="N9" s="41"/>
    </row>
    <row r="10" customFormat="1" ht="46" customHeight="1" spans="1:14">
      <c r="A10" s="32" t="s">
        <v>92</v>
      </c>
      <c r="B10" s="32" t="s">
        <v>93</v>
      </c>
      <c r="C10" s="32" t="s">
        <v>86</v>
      </c>
      <c r="D10" s="11">
        <v>1</v>
      </c>
      <c r="E10" s="32" t="s">
        <v>94</v>
      </c>
      <c r="F10" s="33" t="s">
        <v>69</v>
      </c>
      <c r="G10" s="32" t="s">
        <v>29</v>
      </c>
      <c r="H10" s="34" t="s">
        <v>95</v>
      </c>
      <c r="I10" s="39">
        <f>10+19.979833</f>
        <v>29.979833</v>
      </c>
      <c r="J10" s="39">
        <f>3.7962+9</f>
        <v>12.7962</v>
      </c>
      <c r="K10" s="39">
        <f>1.9037806775+5.0092193225</f>
        <v>6.913</v>
      </c>
      <c r="L10" s="39">
        <f>1.9037806775+3.7962</f>
        <v>5.6999806775</v>
      </c>
      <c r="M10" s="42">
        <v>0</v>
      </c>
      <c r="N10" s="41"/>
    </row>
    <row r="11" customFormat="1" ht="46" customHeight="1" spans="1:14">
      <c r="A11" s="32" t="s">
        <v>96</v>
      </c>
      <c r="B11" s="32" t="s">
        <v>97</v>
      </c>
      <c r="C11" s="32" t="s">
        <v>86</v>
      </c>
      <c r="D11" s="11">
        <v>1.5</v>
      </c>
      <c r="E11" s="32" t="s">
        <v>36</v>
      </c>
      <c r="F11" s="33" t="s">
        <v>98</v>
      </c>
      <c r="G11" s="32" t="s">
        <v>54</v>
      </c>
      <c r="H11" s="34" t="s">
        <v>88</v>
      </c>
      <c r="I11" s="42">
        <v>2.7576</v>
      </c>
      <c r="J11" s="42">
        <v>2.5</v>
      </c>
      <c r="K11" s="42">
        <v>1.5</v>
      </c>
      <c r="L11" s="42">
        <v>1.5</v>
      </c>
      <c r="M11" s="42">
        <v>0</v>
      </c>
      <c r="N11" s="41"/>
    </row>
    <row r="12" ht="46" customHeight="1" spans="1:14">
      <c r="A12" s="32" t="s">
        <v>99</v>
      </c>
      <c r="B12" s="32" t="s">
        <v>100</v>
      </c>
      <c r="C12" s="32" t="s">
        <v>86</v>
      </c>
      <c r="D12" s="11">
        <v>0.9</v>
      </c>
      <c r="E12" s="32" t="s">
        <v>40</v>
      </c>
      <c r="F12" s="33" t="s">
        <v>101</v>
      </c>
      <c r="G12" s="32" t="s">
        <v>54</v>
      </c>
      <c r="H12" s="34" t="s">
        <v>88</v>
      </c>
      <c r="I12" s="42">
        <v>1.5714</v>
      </c>
      <c r="J12" s="42">
        <v>1.332497</v>
      </c>
      <c r="K12" s="42">
        <v>1.22856</v>
      </c>
      <c r="L12" s="42">
        <v>0.9</v>
      </c>
      <c r="M12" s="42">
        <v>0</v>
      </c>
      <c r="N12" s="41"/>
    </row>
    <row r="13" ht="46" customHeight="1" spans="1:14">
      <c r="A13" s="32" t="s">
        <v>102</v>
      </c>
      <c r="B13" s="32" t="s">
        <v>103</v>
      </c>
      <c r="C13" s="32" t="s">
        <v>86</v>
      </c>
      <c r="D13" s="11">
        <v>0.32</v>
      </c>
      <c r="E13" s="32" t="s">
        <v>44</v>
      </c>
      <c r="F13" s="33" t="s">
        <v>45</v>
      </c>
      <c r="G13" s="32" t="s">
        <v>29</v>
      </c>
      <c r="H13" s="26" t="s">
        <v>79</v>
      </c>
      <c r="I13" s="42">
        <v>1.1</v>
      </c>
      <c r="J13" s="42">
        <v>1</v>
      </c>
      <c r="K13" s="42">
        <v>0.32</v>
      </c>
      <c r="L13" s="42">
        <v>0.32</v>
      </c>
      <c r="M13" s="42">
        <v>0</v>
      </c>
      <c r="N13" s="41"/>
    </row>
    <row r="14" ht="46" customHeight="1" spans="1:14">
      <c r="A14" s="32" t="s">
        <v>104</v>
      </c>
      <c r="B14" s="32" t="s">
        <v>105</v>
      </c>
      <c r="C14" s="32" t="s">
        <v>86</v>
      </c>
      <c r="D14" s="11">
        <v>0.065</v>
      </c>
      <c r="E14" s="32" t="s">
        <v>48</v>
      </c>
      <c r="F14" s="33" t="s">
        <v>106</v>
      </c>
      <c r="G14" s="32" t="s">
        <v>29</v>
      </c>
      <c r="H14" s="34" t="s">
        <v>79</v>
      </c>
      <c r="I14" s="42">
        <v>1.1</v>
      </c>
      <c r="J14" s="42">
        <v>1</v>
      </c>
      <c r="K14" s="42">
        <v>0.065</v>
      </c>
      <c r="L14" s="42">
        <v>0.065</v>
      </c>
      <c r="M14" s="42">
        <v>0</v>
      </c>
      <c r="N14" s="41"/>
    </row>
    <row r="15" ht="46" customHeight="1" spans="1:14">
      <c r="A15" s="32" t="s">
        <v>107</v>
      </c>
      <c r="B15" s="32" t="s">
        <v>108</v>
      </c>
      <c r="C15" s="32" t="s">
        <v>86</v>
      </c>
      <c r="D15" s="11">
        <v>1.0404</v>
      </c>
      <c r="E15" s="32" t="s">
        <v>48</v>
      </c>
      <c r="F15" s="33" t="s">
        <v>41</v>
      </c>
      <c r="G15" s="32" t="s">
        <v>54</v>
      </c>
      <c r="H15" s="34" t="s">
        <v>79</v>
      </c>
      <c r="I15" s="42">
        <v>5.754821</v>
      </c>
      <c r="J15" s="42">
        <v>3.4</v>
      </c>
      <c r="K15" s="42">
        <v>1.324202</v>
      </c>
      <c r="L15" s="42">
        <v>1.0404</v>
      </c>
      <c r="M15" s="42">
        <v>0</v>
      </c>
      <c r="N15" s="41"/>
    </row>
    <row r="16" ht="46" customHeight="1" spans="1:14">
      <c r="A16" s="32" t="s">
        <v>109</v>
      </c>
      <c r="B16" s="32" t="s">
        <v>110</v>
      </c>
      <c r="C16" s="32" t="s">
        <v>86</v>
      </c>
      <c r="D16" s="11">
        <v>1.25</v>
      </c>
      <c r="E16" s="32" t="s">
        <v>48</v>
      </c>
      <c r="F16" s="33" t="s">
        <v>111</v>
      </c>
      <c r="G16" s="32" t="s">
        <v>112</v>
      </c>
      <c r="H16" s="34" t="s">
        <v>113</v>
      </c>
      <c r="I16" s="42">
        <v>6.101857</v>
      </c>
      <c r="J16" s="42">
        <v>4.88</v>
      </c>
      <c r="K16" s="42">
        <v>2.75</v>
      </c>
      <c r="L16" s="42">
        <v>1.25</v>
      </c>
      <c r="M16" s="42">
        <v>0</v>
      </c>
      <c r="N16" s="41"/>
    </row>
    <row r="17" ht="46" customHeight="1" spans="1:14">
      <c r="A17" s="32" t="s">
        <v>114</v>
      </c>
      <c r="B17" s="32" t="s">
        <v>115</v>
      </c>
      <c r="C17" s="32" t="s">
        <v>86</v>
      </c>
      <c r="D17" s="11">
        <v>0.885</v>
      </c>
      <c r="E17" s="32" t="s">
        <v>48</v>
      </c>
      <c r="F17" s="33" t="s">
        <v>111</v>
      </c>
      <c r="G17" s="32" t="s">
        <v>112</v>
      </c>
      <c r="H17" s="34" t="s">
        <v>113</v>
      </c>
      <c r="I17" s="42">
        <v>17.3998</v>
      </c>
      <c r="J17" s="42">
        <v>4.55</v>
      </c>
      <c r="K17" s="42">
        <v>1.885</v>
      </c>
      <c r="L17" s="42">
        <v>0.885</v>
      </c>
      <c r="M17" s="42">
        <v>0</v>
      </c>
      <c r="N17" s="41"/>
    </row>
    <row r="18" ht="61" customHeight="1" spans="1:14">
      <c r="A18" s="32" t="s">
        <v>116</v>
      </c>
      <c r="B18" s="32" t="s">
        <v>117</v>
      </c>
      <c r="C18" s="32" t="s">
        <v>86</v>
      </c>
      <c r="D18" s="11">
        <v>1.5896</v>
      </c>
      <c r="E18" s="32" t="s">
        <v>118</v>
      </c>
      <c r="F18" s="33" t="s">
        <v>119</v>
      </c>
      <c r="G18" s="32" t="s">
        <v>54</v>
      </c>
      <c r="H18" s="34" t="s">
        <v>120</v>
      </c>
      <c r="I18" s="42">
        <v>6.865972</v>
      </c>
      <c r="J18" s="42">
        <v>4</v>
      </c>
      <c r="K18" s="42">
        <v>1.873402</v>
      </c>
      <c r="L18" s="42">
        <v>1.5896</v>
      </c>
      <c r="M18" s="42">
        <v>0</v>
      </c>
      <c r="N18" s="41"/>
    </row>
    <row r="19" ht="46" customHeight="1" spans="1:14">
      <c r="A19" s="32" t="s">
        <v>121</v>
      </c>
      <c r="B19" s="32" t="s">
        <v>122</v>
      </c>
      <c r="C19" s="32" t="s">
        <v>86</v>
      </c>
      <c r="D19" s="11">
        <v>1.34</v>
      </c>
      <c r="E19" s="32" t="s">
        <v>118</v>
      </c>
      <c r="F19" s="33" t="s">
        <v>123</v>
      </c>
      <c r="G19" s="32" t="s">
        <v>112</v>
      </c>
      <c r="H19" s="34" t="s">
        <v>113</v>
      </c>
      <c r="I19" s="42">
        <v>23.501657</v>
      </c>
      <c r="J19" s="42">
        <v>9.43</v>
      </c>
      <c r="K19" s="42">
        <v>3.84</v>
      </c>
      <c r="L19" s="42">
        <v>1.34</v>
      </c>
      <c r="M19" s="42">
        <v>0</v>
      </c>
      <c r="N19" s="41"/>
    </row>
    <row r="20" ht="46" customHeight="1" spans="1:14">
      <c r="A20" s="32" t="s">
        <v>124</v>
      </c>
      <c r="B20" s="32" t="s">
        <v>125</v>
      </c>
      <c r="C20" s="32" t="s">
        <v>86</v>
      </c>
      <c r="D20" s="11">
        <v>0.015</v>
      </c>
      <c r="E20" s="32" t="s">
        <v>52</v>
      </c>
      <c r="F20" s="33" t="s">
        <v>126</v>
      </c>
      <c r="G20" s="32" t="s">
        <v>29</v>
      </c>
      <c r="H20" s="26" t="s">
        <v>79</v>
      </c>
      <c r="I20" s="42">
        <v>1.1</v>
      </c>
      <c r="J20" s="42">
        <v>1</v>
      </c>
      <c r="K20" s="42">
        <v>0.015</v>
      </c>
      <c r="L20" s="42">
        <v>0.015</v>
      </c>
      <c r="M20" s="42">
        <v>0</v>
      </c>
      <c r="N20" s="41"/>
    </row>
    <row r="21" ht="46" customHeight="1" spans="1:14">
      <c r="A21" s="32" t="s">
        <v>127</v>
      </c>
      <c r="B21" s="32" t="s">
        <v>128</v>
      </c>
      <c r="C21" s="32" t="s">
        <v>86</v>
      </c>
      <c r="D21" s="11">
        <v>0.17</v>
      </c>
      <c r="E21" s="32" t="s">
        <v>52</v>
      </c>
      <c r="F21" s="33" t="s">
        <v>129</v>
      </c>
      <c r="G21" s="32" t="s">
        <v>54</v>
      </c>
      <c r="H21" s="34" t="s">
        <v>130</v>
      </c>
      <c r="I21" s="42">
        <v>1.111151</v>
      </c>
      <c r="J21" s="42">
        <v>0.6</v>
      </c>
      <c r="K21" s="42">
        <v>0.17</v>
      </c>
      <c r="L21" s="42">
        <v>0.17</v>
      </c>
      <c r="M21" s="42">
        <v>0</v>
      </c>
      <c r="N21" s="41"/>
    </row>
    <row r="22" ht="46" customHeight="1" spans="1:14">
      <c r="A22" s="32" t="s">
        <v>131</v>
      </c>
      <c r="B22" s="32" t="s">
        <v>132</v>
      </c>
      <c r="C22" s="32" t="s">
        <v>86</v>
      </c>
      <c r="D22" s="11">
        <v>0.525</v>
      </c>
      <c r="E22" s="32" t="s">
        <v>52</v>
      </c>
      <c r="F22" s="33" t="s">
        <v>111</v>
      </c>
      <c r="G22" s="32" t="s">
        <v>112</v>
      </c>
      <c r="H22" s="34" t="s">
        <v>113</v>
      </c>
      <c r="I22" s="42">
        <v>23.501657</v>
      </c>
      <c r="J22" s="42">
        <v>9.43</v>
      </c>
      <c r="K22" s="42">
        <v>3.025</v>
      </c>
      <c r="L22" s="42">
        <v>0.525</v>
      </c>
      <c r="M22" s="42">
        <v>0</v>
      </c>
      <c r="N22" s="41"/>
    </row>
    <row r="23" ht="58" customHeight="1" spans="1:14">
      <c r="A23" s="32" t="s">
        <v>133</v>
      </c>
      <c r="B23" s="32" t="s">
        <v>134</v>
      </c>
      <c r="C23" s="32" t="s">
        <v>86</v>
      </c>
      <c r="D23" s="11">
        <v>1.04</v>
      </c>
      <c r="E23" s="32" t="s">
        <v>57</v>
      </c>
      <c r="F23" s="33" t="s">
        <v>58</v>
      </c>
      <c r="G23" s="32" t="s">
        <v>29</v>
      </c>
      <c r="H23" s="34" t="s">
        <v>135</v>
      </c>
      <c r="I23" s="42">
        <v>2.956441</v>
      </c>
      <c r="J23" s="42">
        <v>1.89</v>
      </c>
      <c r="K23" s="42">
        <v>1.04</v>
      </c>
      <c r="L23" s="42">
        <v>1.04</v>
      </c>
      <c r="M23" s="42">
        <v>0</v>
      </c>
      <c r="N23" s="41"/>
    </row>
    <row r="24" ht="46" customHeight="1" spans="1:14">
      <c r="A24" s="32" t="s">
        <v>136</v>
      </c>
      <c r="B24" s="32" t="s">
        <v>137</v>
      </c>
      <c r="C24" s="32" t="s">
        <v>86</v>
      </c>
      <c r="D24" s="11">
        <v>0.6</v>
      </c>
      <c r="E24" s="32" t="s">
        <v>57</v>
      </c>
      <c r="F24" s="33" t="s">
        <v>138</v>
      </c>
      <c r="G24" s="32" t="s">
        <v>54</v>
      </c>
      <c r="H24" s="34" t="s">
        <v>113</v>
      </c>
      <c r="I24" s="42">
        <v>6.101857</v>
      </c>
      <c r="J24" s="42">
        <v>4.88</v>
      </c>
      <c r="K24" s="42">
        <v>2.1</v>
      </c>
      <c r="L24" s="42">
        <v>0.6</v>
      </c>
      <c r="M24" s="42">
        <v>0</v>
      </c>
      <c r="N24" s="41"/>
    </row>
    <row r="25" ht="46" customHeight="1" spans="1:14">
      <c r="A25" s="32" t="s">
        <v>139</v>
      </c>
      <c r="B25" s="32" t="s">
        <v>140</v>
      </c>
      <c r="C25" s="32" t="s">
        <v>86</v>
      </c>
      <c r="D25" s="11">
        <v>1</v>
      </c>
      <c r="E25" s="32" t="s">
        <v>57</v>
      </c>
      <c r="F25" s="33" t="s">
        <v>141</v>
      </c>
      <c r="G25" s="32" t="s">
        <v>112</v>
      </c>
      <c r="H25" s="34" t="s">
        <v>142</v>
      </c>
      <c r="I25" s="42">
        <v>3.188139</v>
      </c>
      <c r="J25" s="42">
        <v>2</v>
      </c>
      <c r="K25" s="42">
        <v>1</v>
      </c>
      <c r="L25" s="42">
        <v>1</v>
      </c>
      <c r="M25" s="42">
        <v>0</v>
      </c>
      <c r="N25" s="41"/>
    </row>
    <row r="26" ht="46" customHeight="1" spans="1:14">
      <c r="A26" s="32" t="s">
        <v>143</v>
      </c>
      <c r="B26" s="32" t="s">
        <v>144</v>
      </c>
      <c r="C26" s="32" t="s">
        <v>86</v>
      </c>
      <c r="D26" s="11">
        <v>0.48</v>
      </c>
      <c r="E26" s="32" t="s">
        <v>145</v>
      </c>
      <c r="F26" s="33" t="s">
        <v>146</v>
      </c>
      <c r="G26" s="32" t="s">
        <v>54</v>
      </c>
      <c r="H26" s="34" t="s">
        <v>113</v>
      </c>
      <c r="I26" s="42">
        <v>6.101857</v>
      </c>
      <c r="J26" s="42">
        <v>4.88</v>
      </c>
      <c r="K26" s="42">
        <v>1.98</v>
      </c>
      <c r="L26" s="42">
        <v>0.48</v>
      </c>
      <c r="M26" s="42">
        <v>0</v>
      </c>
      <c r="N26" s="41"/>
    </row>
    <row r="27" ht="46" customHeight="1" spans="1:14">
      <c r="A27" s="32" t="s">
        <v>147</v>
      </c>
      <c r="B27" s="32" t="s">
        <v>148</v>
      </c>
      <c r="C27" s="32" t="s">
        <v>86</v>
      </c>
      <c r="D27" s="11">
        <v>0.58</v>
      </c>
      <c r="E27" s="32" t="s">
        <v>145</v>
      </c>
      <c r="F27" s="33" t="s">
        <v>45</v>
      </c>
      <c r="G27" s="32" t="s">
        <v>112</v>
      </c>
      <c r="H27" s="34" t="s">
        <v>142</v>
      </c>
      <c r="I27" s="42">
        <v>3.188139</v>
      </c>
      <c r="J27" s="42">
        <v>2</v>
      </c>
      <c r="K27" s="42">
        <v>0.58</v>
      </c>
      <c r="L27" s="42">
        <v>0.58</v>
      </c>
      <c r="M27" s="42">
        <v>0</v>
      </c>
      <c r="N27" s="41"/>
    </row>
    <row r="28" ht="46" customHeight="1" spans="1:14">
      <c r="A28" s="32" t="s">
        <v>149</v>
      </c>
      <c r="B28" s="32" t="s">
        <v>150</v>
      </c>
      <c r="C28" s="32" t="s">
        <v>86</v>
      </c>
      <c r="D28" s="11">
        <v>1</v>
      </c>
      <c r="E28" s="32" t="s">
        <v>61</v>
      </c>
      <c r="F28" s="33" t="s">
        <v>65</v>
      </c>
      <c r="G28" s="32" t="s">
        <v>29</v>
      </c>
      <c r="H28" s="34" t="s">
        <v>113</v>
      </c>
      <c r="I28" s="42">
        <v>17.3998</v>
      </c>
      <c r="J28" s="42">
        <v>4.55</v>
      </c>
      <c r="K28" s="42">
        <v>2</v>
      </c>
      <c r="L28" s="42">
        <v>1</v>
      </c>
      <c r="M28" s="42">
        <v>0</v>
      </c>
      <c r="N28" s="41"/>
    </row>
    <row r="29" ht="46" customHeight="1" spans="1:14">
      <c r="A29" s="32" t="s">
        <v>151</v>
      </c>
      <c r="B29" s="32" t="s">
        <v>152</v>
      </c>
      <c r="C29" s="32" t="s">
        <v>86</v>
      </c>
      <c r="D29" s="11">
        <v>0.5</v>
      </c>
      <c r="E29" s="32" t="s">
        <v>61</v>
      </c>
      <c r="F29" s="33" t="s">
        <v>146</v>
      </c>
      <c r="G29" s="32" t="s">
        <v>54</v>
      </c>
      <c r="H29" s="26" t="s">
        <v>79</v>
      </c>
      <c r="I29" s="42">
        <v>1.65</v>
      </c>
      <c r="J29" s="42">
        <v>1.2</v>
      </c>
      <c r="K29" s="42">
        <v>0.5</v>
      </c>
      <c r="L29" s="42">
        <v>0.5</v>
      </c>
      <c r="M29" s="42">
        <v>0</v>
      </c>
      <c r="N29" s="41"/>
    </row>
    <row r="30" ht="46" customHeight="1" spans="1:14">
      <c r="A30" s="32" t="s">
        <v>153</v>
      </c>
      <c r="B30" s="32" t="s">
        <v>154</v>
      </c>
      <c r="C30" s="32" t="s">
        <v>86</v>
      </c>
      <c r="D30" s="11">
        <v>1.4</v>
      </c>
      <c r="E30" s="32" t="s">
        <v>61</v>
      </c>
      <c r="F30" s="33" t="s">
        <v>141</v>
      </c>
      <c r="G30" s="32" t="s">
        <v>112</v>
      </c>
      <c r="H30" s="34" t="s">
        <v>91</v>
      </c>
      <c r="I30" s="42">
        <v>8.2042</v>
      </c>
      <c r="J30" s="42">
        <v>5.2</v>
      </c>
      <c r="K30" s="42">
        <v>1.4</v>
      </c>
      <c r="L30" s="42">
        <v>1.4</v>
      </c>
      <c r="M30" s="42">
        <v>0</v>
      </c>
      <c r="N30" s="41"/>
    </row>
    <row r="31" ht="46" customHeight="1" spans="1:14">
      <c r="A31" s="32" t="s">
        <v>155</v>
      </c>
      <c r="B31" s="32" t="s">
        <v>156</v>
      </c>
      <c r="C31" s="32" t="s">
        <v>86</v>
      </c>
      <c r="D31" s="11">
        <v>1</v>
      </c>
      <c r="E31" s="32" t="s">
        <v>61</v>
      </c>
      <c r="F31" s="33" t="s">
        <v>157</v>
      </c>
      <c r="G31" s="32" t="s">
        <v>158</v>
      </c>
      <c r="H31" s="26" t="s">
        <v>79</v>
      </c>
      <c r="I31" s="42">
        <v>19.9798</v>
      </c>
      <c r="J31" s="42">
        <v>9</v>
      </c>
      <c r="K31" s="42">
        <v>1</v>
      </c>
      <c r="L31" s="42">
        <v>1</v>
      </c>
      <c r="M31" s="42">
        <v>0</v>
      </c>
      <c r="N31" s="41"/>
    </row>
    <row r="32" ht="46" customHeight="1" spans="1:14">
      <c r="A32" s="32" t="s">
        <v>159</v>
      </c>
      <c r="B32" s="32" t="s">
        <v>160</v>
      </c>
      <c r="C32" s="32" t="s">
        <v>86</v>
      </c>
      <c r="D32" s="11">
        <v>0.6</v>
      </c>
      <c r="E32" s="32" t="s">
        <v>68</v>
      </c>
      <c r="F32" s="33" t="s">
        <v>161</v>
      </c>
      <c r="G32" s="32" t="s">
        <v>29</v>
      </c>
      <c r="H32" s="34" t="s">
        <v>91</v>
      </c>
      <c r="I32" s="42">
        <v>11.126105</v>
      </c>
      <c r="J32" s="42">
        <v>4.8462</v>
      </c>
      <c r="K32" s="42">
        <v>0.6</v>
      </c>
      <c r="L32" s="42">
        <v>0.6</v>
      </c>
      <c r="M32" s="42">
        <v>0</v>
      </c>
      <c r="N32" s="41"/>
    </row>
    <row r="33" ht="119" customHeight="1" spans="1:14">
      <c r="A33" s="32" t="s">
        <v>162</v>
      </c>
      <c r="B33" s="32" t="s">
        <v>163</v>
      </c>
      <c r="C33" s="32" t="s">
        <v>86</v>
      </c>
      <c r="D33" s="11">
        <v>2</v>
      </c>
      <c r="E33" s="32" t="s">
        <v>68</v>
      </c>
      <c r="F33" s="33" t="s">
        <v>164</v>
      </c>
      <c r="G33" s="32" t="s">
        <v>54</v>
      </c>
      <c r="H33" s="34" t="s">
        <v>165</v>
      </c>
      <c r="I33" s="42">
        <v>18.909993</v>
      </c>
      <c r="J33" s="42">
        <v>10.1462</v>
      </c>
      <c r="K33" s="42">
        <v>2</v>
      </c>
      <c r="L33" s="42">
        <v>2</v>
      </c>
      <c r="M33" s="42">
        <v>0</v>
      </c>
      <c r="N33" s="41"/>
    </row>
    <row r="34" ht="20" customHeight="1" spans="1:10">
      <c r="A34" s="35" t="s">
        <v>166</v>
      </c>
      <c r="B34" s="35"/>
      <c r="C34" s="35"/>
      <c r="D34" s="35"/>
      <c r="E34" s="35"/>
      <c r="F34" s="35"/>
      <c r="G34" s="35"/>
      <c r="H34" s="35"/>
      <c r="I34" s="35"/>
      <c r="J34" s="35"/>
    </row>
  </sheetData>
  <sortState ref="A9:S13">
    <sortCondition ref="E9:E13"/>
  </sortState>
  <mergeCells count="8">
    <mergeCell ref="A2:N2"/>
    <mergeCell ref="B4:G4"/>
    <mergeCell ref="I4:J4"/>
    <mergeCell ref="K4:L4"/>
    <mergeCell ref="A34:J34"/>
    <mergeCell ref="H4:H5"/>
    <mergeCell ref="M4:M5"/>
    <mergeCell ref="N4:N5"/>
  </mergeCells>
  <pageMargins left="0.751388888888889" right="0.751388888888889" top="0.267361111111111" bottom="0.267361111111111" header="0" footer="0"/>
  <pageSetup paperSize="8" scale="81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B22" sqref="B22:C22"/>
    </sheetView>
  </sheetViews>
  <sheetFormatPr defaultColWidth="10" defaultRowHeight="13.5" outlineLevelCol="6"/>
  <cols>
    <col min="1" max="1" width="13.5666666666667" customWidth="1"/>
    <col min="2" max="2" width="38.675" customWidth="1"/>
    <col min="3" max="3" width="23.2" customWidth="1"/>
    <col min="4" max="4" width="29.45" customWidth="1"/>
    <col min="5" max="5" width="22.9333333333333" customWidth="1"/>
    <col min="6" max="6" width="9.76666666666667" customWidth="1"/>
  </cols>
  <sheetData>
    <row r="1" ht="14.3" customHeight="1" spans="1:1">
      <c r="A1" s="1" t="s">
        <v>167</v>
      </c>
    </row>
    <row r="2" ht="27.85" customHeight="1" spans="1:5">
      <c r="A2" s="2" t="s">
        <v>168</v>
      </c>
      <c r="B2" s="2"/>
      <c r="C2" s="2"/>
      <c r="D2" s="2"/>
      <c r="E2" s="2"/>
    </row>
    <row r="3" ht="14.3" customHeight="1" spans="5:5">
      <c r="E3" s="3" t="s">
        <v>2</v>
      </c>
    </row>
    <row r="4" ht="19.9" customHeight="1" spans="1:5">
      <c r="A4" s="4" t="s">
        <v>169</v>
      </c>
      <c r="B4" s="5" t="s">
        <v>170</v>
      </c>
      <c r="C4" s="5"/>
      <c r="D4" s="6" t="s">
        <v>171</v>
      </c>
      <c r="E4" s="6"/>
    </row>
    <row r="5" ht="19.9" customHeight="1" spans="1:5">
      <c r="A5" s="4"/>
      <c r="B5" s="7" t="s">
        <v>7</v>
      </c>
      <c r="C5" s="7" t="s">
        <v>172</v>
      </c>
      <c r="D5" s="7" t="s">
        <v>173</v>
      </c>
      <c r="E5" s="8" t="s">
        <v>172</v>
      </c>
    </row>
    <row r="6" ht="17.3" customHeight="1" spans="1:5">
      <c r="A6" s="20" t="s">
        <v>174</v>
      </c>
      <c r="B6" s="10"/>
      <c r="C6" s="11">
        <f>SUM(C7:C19)</f>
        <v>10.329</v>
      </c>
      <c r="D6" s="10"/>
      <c r="E6" s="21">
        <f>SUM(E7:E14)</f>
        <v>10.329</v>
      </c>
    </row>
    <row r="7" ht="17.3" customHeight="1" spans="1:5">
      <c r="A7" s="22">
        <v>1</v>
      </c>
      <c r="B7" s="13" t="s">
        <v>15</v>
      </c>
      <c r="C7" s="14">
        <v>0.5</v>
      </c>
      <c r="D7" s="13" t="s">
        <v>175</v>
      </c>
      <c r="E7" s="17">
        <v>0.8</v>
      </c>
    </row>
    <row r="8" ht="17.3" customHeight="1" spans="1:5">
      <c r="A8" s="22">
        <v>2</v>
      </c>
      <c r="B8" s="13" t="s">
        <v>21</v>
      </c>
      <c r="C8" s="14">
        <v>0.2</v>
      </c>
      <c r="D8" s="13" t="s">
        <v>176</v>
      </c>
      <c r="E8" s="17">
        <v>0.5</v>
      </c>
    </row>
    <row r="9" ht="17.3" customHeight="1" spans="1:5">
      <c r="A9" s="22">
        <v>3</v>
      </c>
      <c r="B9" s="13" t="s">
        <v>26</v>
      </c>
      <c r="C9" s="14">
        <v>3.56</v>
      </c>
      <c r="D9" s="13" t="s">
        <v>177</v>
      </c>
      <c r="E9" s="17">
        <v>0.9</v>
      </c>
    </row>
    <row r="10" ht="17.3" customHeight="1" spans="1:5">
      <c r="A10" s="22">
        <v>4</v>
      </c>
      <c r="B10" s="13" t="s">
        <v>34</v>
      </c>
      <c r="C10" s="14">
        <v>0.5</v>
      </c>
      <c r="D10" s="13" t="s">
        <v>178</v>
      </c>
      <c r="E10" s="17">
        <f>0.5+2.84753</f>
        <v>3.34753</v>
      </c>
    </row>
    <row r="11" ht="17.3" customHeight="1" spans="1:5">
      <c r="A11" s="22">
        <v>5</v>
      </c>
      <c r="B11" s="13" t="s">
        <v>30</v>
      </c>
      <c r="C11" s="14">
        <v>1.2</v>
      </c>
      <c r="D11" s="13" t="s">
        <v>179</v>
      </c>
      <c r="E11" s="17">
        <f>1.769+0.9</f>
        <v>2.669</v>
      </c>
    </row>
    <row r="12" ht="17.3" customHeight="1" spans="1:5">
      <c r="A12" s="22">
        <v>6</v>
      </c>
      <c r="B12" s="13" t="s">
        <v>38</v>
      </c>
      <c r="C12" s="14">
        <v>0.5327</v>
      </c>
      <c r="D12" s="13" t="s">
        <v>180</v>
      </c>
      <c r="E12" s="17">
        <f>1.2+0.11247</f>
        <v>1.31247</v>
      </c>
    </row>
    <row r="13" ht="17.3" customHeight="1" spans="1:5">
      <c r="A13" s="22">
        <v>7</v>
      </c>
      <c r="B13" s="13" t="s">
        <v>42</v>
      </c>
      <c r="C13" s="14">
        <v>0.55</v>
      </c>
      <c r="D13" s="13" t="s">
        <v>181</v>
      </c>
      <c r="E13" s="17">
        <v>0.3</v>
      </c>
    </row>
    <row r="14" ht="17.3" customHeight="1" spans="1:5">
      <c r="A14" s="22">
        <v>8</v>
      </c>
      <c r="B14" s="13" t="s">
        <v>46</v>
      </c>
      <c r="C14" s="14">
        <v>0.7063</v>
      </c>
      <c r="D14" s="13" t="s">
        <v>182</v>
      </c>
      <c r="E14" s="17">
        <v>0.5</v>
      </c>
    </row>
    <row r="15" ht="17.3" customHeight="1" spans="1:5">
      <c r="A15" s="22">
        <v>9</v>
      </c>
      <c r="B15" s="13" t="s">
        <v>50</v>
      </c>
      <c r="C15" s="14">
        <v>0.38</v>
      </c>
      <c r="D15" s="13"/>
      <c r="E15" s="17"/>
    </row>
    <row r="16" ht="17.3" customHeight="1" spans="1:5">
      <c r="A16" s="22">
        <v>10</v>
      </c>
      <c r="B16" s="13" t="s">
        <v>55</v>
      </c>
      <c r="C16" s="14">
        <v>0.2</v>
      </c>
      <c r="D16" s="13"/>
      <c r="E16" s="17"/>
    </row>
    <row r="17" ht="17.3" customHeight="1" spans="1:5">
      <c r="A17" s="22">
        <v>11</v>
      </c>
      <c r="B17" s="13" t="s">
        <v>59</v>
      </c>
      <c r="C17" s="14">
        <v>0.625</v>
      </c>
      <c r="D17" s="13"/>
      <c r="E17" s="17"/>
    </row>
    <row r="18" ht="17.3" customHeight="1" spans="1:5">
      <c r="A18" s="22">
        <v>12</v>
      </c>
      <c r="B18" s="13" t="s">
        <v>63</v>
      </c>
      <c r="C18" s="14">
        <v>0.625</v>
      </c>
      <c r="D18" s="13"/>
      <c r="E18" s="17"/>
    </row>
    <row r="19" ht="17.3" customHeight="1" spans="1:5">
      <c r="A19" s="22">
        <v>13</v>
      </c>
      <c r="B19" s="13" t="s">
        <v>66</v>
      </c>
      <c r="C19" s="14">
        <v>0.75</v>
      </c>
      <c r="D19" s="13"/>
      <c r="E19" s="17"/>
    </row>
    <row r="21" spans="1:7">
      <c r="A21" s="16"/>
      <c r="B21" s="16"/>
      <c r="C21" s="16"/>
      <c r="D21" s="16"/>
      <c r="E21" s="16"/>
      <c r="F21" s="16"/>
      <c r="G21" s="16"/>
    </row>
    <row r="22" spans="1:7">
      <c r="A22" s="23"/>
      <c r="B22" s="23"/>
      <c r="C22" s="23"/>
      <c r="D22" s="23"/>
      <c r="E22" s="23"/>
      <c r="F22" s="16"/>
      <c r="G22" s="16"/>
    </row>
    <row r="23" spans="1:7">
      <c r="A23" s="23"/>
      <c r="B23" s="23"/>
      <c r="C23" s="23"/>
      <c r="D23" s="23"/>
      <c r="E23" s="23"/>
      <c r="F23" s="16"/>
      <c r="G23" s="16"/>
    </row>
    <row r="24" spans="1:7">
      <c r="A24" s="24"/>
      <c r="B24" s="1"/>
      <c r="C24" s="19"/>
      <c r="D24" s="18"/>
      <c r="E24" s="19"/>
      <c r="F24" s="16"/>
      <c r="G24" s="16"/>
    </row>
    <row r="25" spans="1:7">
      <c r="A25" s="25"/>
      <c r="B25" s="18"/>
      <c r="C25" s="19"/>
      <c r="F25" s="16"/>
      <c r="G25" s="16"/>
    </row>
    <row r="26" spans="1:7">
      <c r="A26" s="25"/>
      <c r="B26" s="18"/>
      <c r="C26" s="19"/>
      <c r="D26" s="18"/>
      <c r="E26" s="19"/>
      <c r="F26" s="16"/>
      <c r="G26" s="16"/>
    </row>
    <row r="27" spans="1:7">
      <c r="A27" s="25"/>
      <c r="B27" s="18"/>
      <c r="C27" s="19"/>
      <c r="D27" s="18"/>
      <c r="E27" s="19"/>
      <c r="F27" s="16"/>
      <c r="G27" s="16"/>
    </row>
    <row r="28" spans="1:7">
      <c r="A28" s="25"/>
      <c r="D28" s="18"/>
      <c r="E28" s="19"/>
      <c r="F28" s="16"/>
      <c r="G28" s="16"/>
    </row>
    <row r="29" spans="1:7">
      <c r="A29" s="16"/>
      <c r="B29" s="16"/>
      <c r="C29" s="16"/>
      <c r="D29" s="16"/>
      <c r="E29" s="16"/>
      <c r="F29" s="16"/>
      <c r="G29" s="16"/>
    </row>
    <row r="30" spans="1:7">
      <c r="A30" s="16"/>
      <c r="B30" s="16"/>
      <c r="C30" s="16"/>
      <c r="D30" s="16"/>
      <c r="E30" s="16"/>
      <c r="F30" s="16"/>
      <c r="G30" s="16"/>
    </row>
  </sheetData>
  <sortState ref="A10:F20">
    <sortCondition ref="B10:B20"/>
  </sortState>
  <mergeCells count="7">
    <mergeCell ref="A2:E2"/>
    <mergeCell ref="B4:C4"/>
    <mergeCell ref="D4:E4"/>
    <mergeCell ref="B22:C22"/>
    <mergeCell ref="D22:E22"/>
    <mergeCell ref="A4:A5"/>
    <mergeCell ref="A22:A23"/>
  </mergeCells>
  <pageMargins left="0.751388888888889" right="0.751388888888889" top="0.267361111111111" bottom="0.267361111111111" header="0" footer="0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workbookViewId="0">
      <selection activeCell="B7" sqref="B7"/>
    </sheetView>
  </sheetViews>
  <sheetFormatPr defaultColWidth="10" defaultRowHeight="13.5"/>
  <cols>
    <col min="1" max="1" width="17.5" customWidth="1"/>
    <col min="2" max="2" width="38.675" customWidth="1"/>
    <col min="3" max="3" width="23.2" customWidth="1"/>
    <col min="4" max="4" width="27.8166666666667" customWidth="1"/>
    <col min="5" max="5" width="21.575" customWidth="1"/>
    <col min="6" max="6" width="9"/>
    <col min="7" max="7" width="9.76666666666667" customWidth="1"/>
  </cols>
  <sheetData>
    <row r="1" ht="14.3" customHeight="1" spans="1:1">
      <c r="A1" s="1" t="s">
        <v>167</v>
      </c>
    </row>
    <row r="2" ht="27.85" customHeight="1" spans="1:5">
      <c r="A2" s="2" t="s">
        <v>183</v>
      </c>
      <c r="B2" s="2"/>
      <c r="C2" s="2"/>
      <c r="D2" s="2"/>
      <c r="E2" s="2"/>
    </row>
    <row r="3" ht="14.3" customHeight="1" spans="5:5">
      <c r="E3" s="3" t="s">
        <v>2</v>
      </c>
    </row>
    <row r="4" ht="19.9" customHeight="1" spans="1:5">
      <c r="A4" s="4" t="s">
        <v>169</v>
      </c>
      <c r="B4" s="5" t="s">
        <v>184</v>
      </c>
      <c r="C4" s="5"/>
      <c r="D4" s="6" t="s">
        <v>185</v>
      </c>
      <c r="E4" s="6"/>
    </row>
    <row r="5" ht="19.9" customHeight="1" spans="1:5">
      <c r="A5" s="4"/>
      <c r="B5" s="7" t="s">
        <v>7</v>
      </c>
      <c r="C5" s="7" t="s">
        <v>172</v>
      </c>
      <c r="D5" s="7" t="s">
        <v>173</v>
      </c>
      <c r="E5" s="8" t="s">
        <v>172</v>
      </c>
    </row>
    <row r="6" ht="27" customHeight="1" spans="1:6">
      <c r="A6" s="9" t="s">
        <v>174</v>
      </c>
      <c r="B6" s="10"/>
      <c r="C6" s="11">
        <f>SUM(C7:C34)</f>
        <v>24.6</v>
      </c>
      <c r="D6" s="10"/>
      <c r="E6" s="12">
        <f>SUM(E7:E34)</f>
        <v>24.6</v>
      </c>
      <c r="F6" s="1"/>
    </row>
    <row r="7" ht="39" customHeight="1" spans="1:13">
      <c r="A7" s="9">
        <v>1</v>
      </c>
      <c r="B7" s="13" t="s">
        <v>74</v>
      </c>
      <c r="C7" s="14">
        <v>1</v>
      </c>
      <c r="D7" s="15" t="s">
        <v>176</v>
      </c>
      <c r="E7" s="12">
        <v>0.4</v>
      </c>
      <c r="F7" s="1"/>
      <c r="H7" s="16"/>
      <c r="I7" s="16"/>
      <c r="J7" s="16"/>
      <c r="K7" s="16"/>
      <c r="L7" s="16"/>
      <c r="M7" s="16"/>
    </row>
    <row r="8" ht="39" customHeight="1" spans="1:13">
      <c r="A8" s="9">
        <v>2</v>
      </c>
      <c r="B8" s="13" t="s">
        <v>80</v>
      </c>
      <c r="C8" s="14">
        <v>1.5</v>
      </c>
      <c r="D8" s="13" t="s">
        <v>178</v>
      </c>
      <c r="E8" s="17">
        <v>1.5</v>
      </c>
      <c r="F8" s="1"/>
      <c r="J8" s="16"/>
      <c r="K8" s="16"/>
      <c r="L8" s="16"/>
      <c r="M8" s="16"/>
    </row>
    <row r="9" customFormat="1" ht="39" customHeight="1" spans="1:10">
      <c r="A9" s="9">
        <v>3</v>
      </c>
      <c r="B9" s="13" t="s">
        <v>84</v>
      </c>
      <c r="C9" s="14">
        <v>0.3</v>
      </c>
      <c r="D9" s="15" t="s">
        <v>180</v>
      </c>
      <c r="E9" s="12">
        <v>0.9</v>
      </c>
      <c r="F9" s="1"/>
      <c r="H9" s="16"/>
      <c r="I9" s="16"/>
      <c r="J9" s="16"/>
    </row>
    <row r="10" customFormat="1" ht="39" customHeight="1" spans="1:10">
      <c r="A10" s="9">
        <v>4</v>
      </c>
      <c r="B10" s="13" t="s">
        <v>96</v>
      </c>
      <c r="C10" s="14">
        <v>1.5</v>
      </c>
      <c r="D10" s="13" t="s">
        <v>186</v>
      </c>
      <c r="E10" s="17">
        <v>1</v>
      </c>
      <c r="F10" s="1"/>
      <c r="H10" s="18"/>
      <c r="I10" s="19"/>
      <c r="J10" s="16"/>
    </row>
    <row r="11" customFormat="1" ht="39" customHeight="1" spans="1:10">
      <c r="A11" s="9">
        <v>5</v>
      </c>
      <c r="B11" s="13" t="s">
        <v>92</v>
      </c>
      <c r="C11" s="14">
        <v>1</v>
      </c>
      <c r="D11" s="15" t="s">
        <v>182</v>
      </c>
      <c r="E11" s="12">
        <f>(3.8+16.3596)+0.6404</f>
        <v>20.8</v>
      </c>
      <c r="F11" s="1"/>
      <c r="H11" s="18"/>
      <c r="I11" s="19"/>
      <c r="J11" s="16"/>
    </row>
    <row r="12" customFormat="1" ht="39" customHeight="1" spans="1:10">
      <c r="A12" s="9">
        <v>6</v>
      </c>
      <c r="B12" s="13" t="s">
        <v>89</v>
      </c>
      <c r="C12" s="14">
        <v>1</v>
      </c>
      <c r="D12" s="15"/>
      <c r="E12" s="12"/>
      <c r="F12" s="1"/>
      <c r="H12" s="18"/>
      <c r="I12" s="19"/>
      <c r="J12" s="16"/>
    </row>
    <row r="13" ht="39" customHeight="1" spans="1:10">
      <c r="A13" s="9">
        <v>7</v>
      </c>
      <c r="B13" s="13" t="s">
        <v>99</v>
      </c>
      <c r="C13" s="14">
        <v>0.9</v>
      </c>
      <c r="D13" s="13"/>
      <c r="E13" s="17"/>
      <c r="F13" s="1"/>
      <c r="H13" s="16"/>
      <c r="I13" s="16"/>
      <c r="J13" s="16"/>
    </row>
    <row r="14" ht="39" customHeight="1" spans="1:6">
      <c r="A14" s="9">
        <v>8</v>
      </c>
      <c r="B14" s="13" t="s">
        <v>102</v>
      </c>
      <c r="C14" s="14">
        <v>0.32</v>
      </c>
      <c r="D14" s="13"/>
      <c r="E14" s="17"/>
      <c r="F14" s="1"/>
    </row>
    <row r="15" ht="39" customHeight="1" spans="1:6">
      <c r="A15" s="9">
        <v>9</v>
      </c>
      <c r="B15" s="13" t="s">
        <v>104</v>
      </c>
      <c r="C15" s="14">
        <v>0.065</v>
      </c>
      <c r="D15" s="13"/>
      <c r="E15" s="17"/>
      <c r="F15" s="1"/>
    </row>
    <row r="16" ht="39" customHeight="1" spans="1:6">
      <c r="A16" s="9">
        <v>10</v>
      </c>
      <c r="B16" s="13" t="s">
        <v>107</v>
      </c>
      <c r="C16" s="14">
        <v>1.0404</v>
      </c>
      <c r="D16" s="13"/>
      <c r="E16" s="17"/>
      <c r="F16" s="1"/>
    </row>
    <row r="17" ht="39" customHeight="1" spans="1:6">
      <c r="A17" s="9">
        <v>11</v>
      </c>
      <c r="B17" s="13" t="s">
        <v>109</v>
      </c>
      <c r="C17" s="14">
        <v>1.25</v>
      </c>
      <c r="D17" s="13"/>
      <c r="E17" s="17"/>
      <c r="F17" s="1"/>
    </row>
    <row r="18" ht="39" customHeight="1" spans="1:6">
      <c r="A18" s="9">
        <v>12</v>
      </c>
      <c r="B18" s="13" t="s">
        <v>114</v>
      </c>
      <c r="C18" s="14">
        <v>0.885</v>
      </c>
      <c r="D18" s="13"/>
      <c r="E18" s="17"/>
      <c r="F18" s="1"/>
    </row>
    <row r="19" ht="39" customHeight="1" spans="1:6">
      <c r="A19" s="9">
        <v>13</v>
      </c>
      <c r="B19" s="13" t="s">
        <v>116</v>
      </c>
      <c r="C19" s="14">
        <v>1.5896</v>
      </c>
      <c r="D19" s="13"/>
      <c r="E19" s="17"/>
      <c r="F19" s="1"/>
    </row>
    <row r="20" ht="39" customHeight="1" spans="1:6">
      <c r="A20" s="9">
        <v>14</v>
      </c>
      <c r="B20" s="13" t="s">
        <v>121</v>
      </c>
      <c r="C20" s="14">
        <v>1.34</v>
      </c>
      <c r="D20" s="13"/>
      <c r="E20" s="17"/>
      <c r="F20" s="1"/>
    </row>
    <row r="21" ht="39" customHeight="1" spans="1:6">
      <c r="A21" s="9">
        <v>15</v>
      </c>
      <c r="B21" s="13" t="s">
        <v>124</v>
      </c>
      <c r="C21" s="14">
        <v>0.015</v>
      </c>
      <c r="D21" s="13"/>
      <c r="E21" s="17"/>
      <c r="F21" s="1"/>
    </row>
    <row r="22" ht="39" customHeight="1" spans="1:6">
      <c r="A22" s="9">
        <v>16</v>
      </c>
      <c r="B22" s="13" t="s">
        <v>127</v>
      </c>
      <c r="C22" s="14">
        <v>0.17</v>
      </c>
      <c r="D22" s="13"/>
      <c r="E22" s="17"/>
      <c r="F22" s="1"/>
    </row>
    <row r="23" ht="39" customHeight="1" spans="1:6">
      <c r="A23" s="9">
        <v>17</v>
      </c>
      <c r="B23" s="13" t="s">
        <v>131</v>
      </c>
      <c r="C23" s="14">
        <v>0.525</v>
      </c>
      <c r="D23" s="13"/>
      <c r="E23" s="17"/>
      <c r="F23" s="1"/>
    </row>
    <row r="24" ht="39" customHeight="1" spans="1:6">
      <c r="A24" s="9">
        <v>18</v>
      </c>
      <c r="B24" s="13" t="s">
        <v>133</v>
      </c>
      <c r="C24" s="14">
        <v>1.04</v>
      </c>
      <c r="D24" s="13"/>
      <c r="E24" s="17"/>
      <c r="F24" s="1"/>
    </row>
    <row r="25" ht="39" customHeight="1" spans="1:6">
      <c r="A25" s="9">
        <v>19</v>
      </c>
      <c r="B25" s="13" t="s">
        <v>136</v>
      </c>
      <c r="C25" s="14">
        <v>0.6</v>
      </c>
      <c r="D25" s="13"/>
      <c r="E25" s="17"/>
      <c r="F25" s="1"/>
    </row>
    <row r="26" ht="39" customHeight="1" spans="1:6">
      <c r="A26" s="9">
        <v>20</v>
      </c>
      <c r="B26" s="13" t="s">
        <v>139</v>
      </c>
      <c r="C26" s="14">
        <v>1</v>
      </c>
      <c r="D26" s="13"/>
      <c r="E26" s="17"/>
      <c r="F26" s="1"/>
    </row>
    <row r="27" ht="39" customHeight="1" spans="1:6">
      <c r="A27" s="9">
        <v>21</v>
      </c>
      <c r="B27" s="13" t="s">
        <v>143</v>
      </c>
      <c r="C27" s="14">
        <v>0.48</v>
      </c>
      <c r="D27" s="13"/>
      <c r="E27" s="17"/>
      <c r="F27" s="1"/>
    </row>
    <row r="28" ht="39" customHeight="1" spans="1:6">
      <c r="A28" s="9">
        <v>22</v>
      </c>
      <c r="B28" s="13" t="s">
        <v>147</v>
      </c>
      <c r="C28" s="14">
        <v>0.58</v>
      </c>
      <c r="D28" s="13"/>
      <c r="E28" s="17"/>
      <c r="F28" s="1"/>
    </row>
    <row r="29" ht="39" customHeight="1" spans="1:6">
      <c r="A29" s="9">
        <v>23</v>
      </c>
      <c r="B29" s="13" t="s">
        <v>149</v>
      </c>
      <c r="C29" s="14">
        <v>1</v>
      </c>
      <c r="D29" s="13"/>
      <c r="E29" s="17"/>
      <c r="F29" s="1"/>
    </row>
    <row r="30" ht="39" customHeight="1" spans="1:6">
      <c r="A30" s="9">
        <v>24</v>
      </c>
      <c r="B30" s="13" t="s">
        <v>151</v>
      </c>
      <c r="C30" s="14">
        <v>0.5</v>
      </c>
      <c r="D30" s="13"/>
      <c r="E30" s="17"/>
      <c r="F30" s="1"/>
    </row>
    <row r="31" ht="39" customHeight="1" spans="1:6">
      <c r="A31" s="9">
        <v>25</v>
      </c>
      <c r="B31" s="13" t="s">
        <v>153</v>
      </c>
      <c r="C31" s="14">
        <v>1.4</v>
      </c>
      <c r="D31" s="13"/>
      <c r="E31" s="17"/>
      <c r="F31" s="1"/>
    </row>
    <row r="32" ht="39" customHeight="1" spans="1:6">
      <c r="A32" s="9">
        <v>26</v>
      </c>
      <c r="B32" s="13" t="s">
        <v>155</v>
      </c>
      <c r="C32" s="14">
        <v>1</v>
      </c>
      <c r="D32" s="13"/>
      <c r="E32" s="17"/>
      <c r="F32" s="1"/>
    </row>
    <row r="33" ht="39" customHeight="1" spans="1:6">
      <c r="A33" s="9">
        <v>27</v>
      </c>
      <c r="B33" s="13" t="s">
        <v>159</v>
      </c>
      <c r="C33" s="14">
        <v>0.6</v>
      </c>
      <c r="D33" s="13"/>
      <c r="E33" s="17"/>
      <c r="F33" s="1"/>
    </row>
    <row r="34" ht="39" customHeight="1" spans="1:6">
      <c r="A34" s="9">
        <v>28</v>
      </c>
      <c r="B34" s="13" t="s">
        <v>162</v>
      </c>
      <c r="C34" s="14">
        <v>2</v>
      </c>
      <c r="D34" s="13"/>
      <c r="E34" s="17"/>
      <c r="F34" s="1"/>
    </row>
  </sheetData>
  <sortState ref="A10:F31">
    <sortCondition ref="B10:B31"/>
  </sortState>
  <mergeCells count="4">
    <mergeCell ref="A2:E2"/>
    <mergeCell ref="B4:C4"/>
    <mergeCell ref="D4:E4"/>
    <mergeCell ref="A4:A5"/>
  </mergeCells>
  <pageMargins left="0.751388888888889" right="0.751388888888889" top="0.267361111111111" bottom="0.267361111111111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2023-05-26T07:09:00Z</dcterms:created>
  <dcterms:modified xsi:type="dcterms:W3CDTF">2023-06-01T01:37:28Z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