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 (2)" sheetId="4" r:id="rId1"/>
    <sheet name="Sheet2" sheetId="2" r:id="rId2"/>
  </sheets>
  <calcPr calcId="144525"/>
</workbook>
</file>

<file path=xl/sharedStrings.xml><?xml version="1.0" encoding="utf-8"?>
<sst xmlns="http://schemas.openxmlformats.org/spreadsheetml/2006/main" count="182">
  <si>
    <t>附件2：</t>
  </si>
  <si>
    <t>相对贫困村建档立卡贫困户有劳动能力人口情况表</t>
  </si>
  <si>
    <t>统计日期：2018年7月9日；
人口信息来源：2017年末（结转为2018年信息前）</t>
  </si>
  <si>
    <t>序号</t>
  </si>
  <si>
    <t>镇别</t>
  </si>
  <si>
    <t>村别</t>
  </si>
  <si>
    <t>原拨钱人数</t>
  </si>
  <si>
    <t>现人数</t>
  </si>
  <si>
    <t>变动
人数</t>
  </si>
  <si>
    <t>原人均7000元资金增减情况</t>
  </si>
  <si>
    <t>现按人均3000元需拨资金</t>
  </si>
  <si>
    <t>合计原来的实际需拨资金</t>
  </si>
  <si>
    <t>资金来源分类</t>
  </si>
  <si>
    <t>粤财农〔2017〕10号</t>
  </si>
  <si>
    <t>粤财农〔2017〕402号</t>
  </si>
  <si>
    <t>河财农〔2017〕95号</t>
  </si>
  <si>
    <t>河扶办〔2017〕23号</t>
  </si>
  <si>
    <t>1</t>
  </si>
  <si>
    <t>贝岭镇</t>
  </si>
  <si>
    <t>米贝村委会</t>
  </si>
  <si>
    <t>2</t>
  </si>
  <si>
    <t>石马村委会</t>
  </si>
  <si>
    <t>3</t>
  </si>
  <si>
    <t>车田镇</t>
  </si>
  <si>
    <t>共和村委会</t>
  </si>
  <si>
    <t>4</t>
  </si>
  <si>
    <t>官天岭村委会</t>
  </si>
  <si>
    <t>5</t>
  </si>
  <si>
    <t>郑里村委会</t>
  </si>
  <si>
    <t>6</t>
  </si>
  <si>
    <t>赤光镇</t>
  </si>
  <si>
    <t>潭芬村委会</t>
  </si>
  <si>
    <t>7</t>
  </si>
  <si>
    <t>下畲村委会</t>
  </si>
  <si>
    <t>8</t>
  </si>
  <si>
    <t>登云镇</t>
  </si>
  <si>
    <t>梅花村委会</t>
  </si>
  <si>
    <t>9</t>
  </si>
  <si>
    <t>石福村委会</t>
  </si>
  <si>
    <t>10</t>
  </si>
  <si>
    <t>丰稔镇</t>
  </si>
  <si>
    <t>丰联村委会</t>
  </si>
  <si>
    <t>11</t>
  </si>
  <si>
    <t>高坑村委会</t>
  </si>
  <si>
    <t>12</t>
  </si>
  <si>
    <t>礼堂村委会</t>
  </si>
  <si>
    <t>13</t>
  </si>
  <si>
    <t>名光村委会</t>
  </si>
  <si>
    <t>14</t>
  </si>
  <si>
    <t>鹤市镇</t>
  </si>
  <si>
    <t>鹤市村委会</t>
  </si>
  <si>
    <t>15</t>
  </si>
  <si>
    <t>莲坑村委会</t>
  </si>
  <si>
    <t>16</t>
  </si>
  <si>
    <t>黄布镇</t>
  </si>
  <si>
    <t>欧江村委会</t>
  </si>
  <si>
    <t>17</t>
  </si>
  <si>
    <t>新布村委会</t>
  </si>
  <si>
    <t>18</t>
  </si>
  <si>
    <t>黄石镇</t>
  </si>
  <si>
    <t>长洲村委会</t>
  </si>
  <si>
    <t>19</t>
  </si>
  <si>
    <t>回龙镇</t>
  </si>
  <si>
    <t>罗回村委会</t>
  </si>
  <si>
    <t>20</t>
  </si>
  <si>
    <t>罗南村委会</t>
  </si>
  <si>
    <t>21</t>
  </si>
  <si>
    <t>老隆镇</t>
  </si>
  <si>
    <t>浮石村委会</t>
  </si>
  <si>
    <t>22</t>
  </si>
  <si>
    <t>联新村委会</t>
  </si>
  <si>
    <t>23</t>
  </si>
  <si>
    <t>黎咀镇</t>
  </si>
  <si>
    <t>和畲村委会</t>
  </si>
  <si>
    <t>24</t>
  </si>
  <si>
    <t>联民村委会</t>
  </si>
  <si>
    <t>25</t>
  </si>
  <si>
    <t>满村村委会</t>
  </si>
  <si>
    <t>26</t>
  </si>
  <si>
    <t>南坑村委会</t>
  </si>
  <si>
    <t>27</t>
  </si>
  <si>
    <t>皮潭村委会</t>
  </si>
  <si>
    <t>28</t>
  </si>
  <si>
    <t>龙母镇</t>
  </si>
  <si>
    <t>赤塘村委会</t>
  </si>
  <si>
    <t>29</t>
  </si>
  <si>
    <t>大庙村委会</t>
  </si>
  <si>
    <t>30</t>
  </si>
  <si>
    <t>龙邦村委会</t>
  </si>
  <si>
    <t>31</t>
  </si>
  <si>
    <t>双华村委会</t>
  </si>
  <si>
    <t>32</t>
  </si>
  <si>
    <t>洋田村委会</t>
  </si>
  <si>
    <t>33</t>
  </si>
  <si>
    <t>珠塘村委会</t>
  </si>
  <si>
    <t>34</t>
  </si>
  <si>
    <t>麻布岗镇</t>
  </si>
  <si>
    <t>大塘面村委会</t>
  </si>
  <si>
    <t>35</t>
  </si>
  <si>
    <t>阁前村委会</t>
  </si>
  <si>
    <t>36</t>
  </si>
  <si>
    <t>红阳村委会</t>
  </si>
  <si>
    <t>37</t>
  </si>
  <si>
    <t>瑚径村委会</t>
  </si>
  <si>
    <t>38</t>
  </si>
  <si>
    <t>上溪村委会</t>
  </si>
  <si>
    <t>39</t>
  </si>
  <si>
    <t>上坪镇</t>
  </si>
  <si>
    <t>梅坑村委会</t>
  </si>
  <si>
    <t>40</t>
  </si>
  <si>
    <t>青云村委会</t>
  </si>
  <si>
    <t>41</t>
  </si>
  <si>
    <t>上坪村委会</t>
  </si>
  <si>
    <t>42</t>
  </si>
  <si>
    <t>石湖村委会</t>
  </si>
  <si>
    <t>43</t>
  </si>
  <si>
    <t>四都镇</t>
  </si>
  <si>
    <t>新龙村委会</t>
  </si>
  <si>
    <t>44</t>
  </si>
  <si>
    <t>新四村委会</t>
  </si>
  <si>
    <t>45</t>
  </si>
  <si>
    <t>田心镇</t>
  </si>
  <si>
    <t>东江村委会</t>
  </si>
  <si>
    <t>46</t>
  </si>
  <si>
    <t>三友村委会</t>
  </si>
  <si>
    <t>47</t>
  </si>
  <si>
    <t>松林村委会</t>
  </si>
  <si>
    <t>48</t>
  </si>
  <si>
    <t>田心村委会</t>
  </si>
  <si>
    <t>49</t>
  </si>
  <si>
    <t>铁场镇</t>
  </si>
  <si>
    <t>和田村委会</t>
  </si>
  <si>
    <t>50</t>
  </si>
  <si>
    <t>黄花村委会</t>
  </si>
  <si>
    <t>51</t>
  </si>
  <si>
    <t>双丰村委会</t>
  </si>
  <si>
    <t>52</t>
  </si>
  <si>
    <t>周塘村委会</t>
  </si>
  <si>
    <t>53</t>
  </si>
  <si>
    <t>通衢镇</t>
  </si>
  <si>
    <t>华城村委会</t>
  </si>
  <si>
    <t>54</t>
  </si>
  <si>
    <t>锦太村委会</t>
  </si>
  <si>
    <t>55</t>
  </si>
  <si>
    <t>梅东村委会</t>
  </si>
  <si>
    <t>56</t>
  </si>
  <si>
    <t>旺宜村委会</t>
  </si>
  <si>
    <t>57</t>
  </si>
  <si>
    <t>佗城镇</t>
  </si>
  <si>
    <t>东坑村委会</t>
  </si>
  <si>
    <t>58</t>
  </si>
  <si>
    <t>东瑶村委会</t>
  </si>
  <si>
    <t>59</t>
  </si>
  <si>
    <t>亨渡村委会</t>
  </si>
  <si>
    <t>60</t>
  </si>
  <si>
    <t>佳派村委会</t>
  </si>
  <si>
    <t>61</t>
  </si>
  <si>
    <t>灵江村委会</t>
  </si>
  <si>
    <t>62</t>
  </si>
  <si>
    <t>叶布村委会</t>
  </si>
  <si>
    <t>63</t>
  </si>
  <si>
    <t>细坳镇</t>
  </si>
  <si>
    <t>贵湖村委会</t>
  </si>
  <si>
    <t>64</t>
  </si>
  <si>
    <t>联平村委会</t>
  </si>
  <si>
    <t>65</t>
  </si>
  <si>
    <t>新田镇</t>
  </si>
  <si>
    <t>福斗村委会</t>
  </si>
  <si>
    <t>66</t>
  </si>
  <si>
    <t>岩镇镇</t>
  </si>
  <si>
    <t>山池村委会</t>
  </si>
  <si>
    <t>67</t>
  </si>
  <si>
    <t>义都镇</t>
  </si>
  <si>
    <t>桂林村委会</t>
  </si>
  <si>
    <t>68</t>
  </si>
  <si>
    <t>紫市镇</t>
  </si>
  <si>
    <t>民乐东村委会</t>
  </si>
  <si>
    <t>69</t>
  </si>
  <si>
    <t>民乐西村委会</t>
  </si>
  <si>
    <t>70</t>
  </si>
  <si>
    <t>紫市村委会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</si>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</sst>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zoomScale="130" zoomScaleNormal="130" topLeftCell="A49" workbookViewId="0">
      <selection activeCell="M18" sqref="M18"/>
    </sheetView>
  </sheetViews>
  <sheetFormatPr defaultColWidth="9" defaultRowHeight="13.5"/>
  <cols>
    <col min="1" max="1" width="4.75" style="4" customWidth="1"/>
    <col min="2" max="2" width="9.425" customWidth="1"/>
    <col min="3" max="3" width="13.8333333333333" customWidth="1"/>
    <col min="4" max="4" width="8.16666666666667" style="4" customWidth="1"/>
    <col min="5" max="5" width="8.16666666666667" customWidth="1"/>
    <col min="6" max="6" width="7.69166666666667" customWidth="1"/>
    <col min="7" max="8" width="10.625" customWidth="1"/>
    <col min="9" max="9" width="10.675" customWidth="1"/>
    <col min="10" max="13" width="10.9583333333333" customWidth="1"/>
  </cols>
  <sheetData>
    <row r="1" spans="1:1">
      <c r="A1" s="4" t="s">
        <v>0</v>
      </c>
    </row>
    <row r="2" ht="37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customFormat="1" ht="30" customHeight="1" spans="1:13">
      <c r="A3" s="6"/>
      <c r="B3" s="6"/>
      <c r="C3" s="6"/>
      <c r="D3" s="6"/>
      <c r="E3" s="6"/>
      <c r="F3" s="7" t="s">
        <v>2</v>
      </c>
      <c r="G3" s="7"/>
      <c r="H3" s="7"/>
      <c r="I3" s="7"/>
      <c r="J3" s="7"/>
      <c r="K3" s="7"/>
      <c r="L3" s="7"/>
      <c r="M3" s="7"/>
    </row>
    <row r="4" customFormat="1" ht="23" customHeight="1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2" t="s">
        <v>12</v>
      </c>
      <c r="K4" s="12"/>
      <c r="L4" s="12"/>
      <c r="M4" s="12"/>
    </row>
    <row r="5" s="1" customFormat="1" ht="37" customHeight="1" spans="1:13">
      <c r="A5" s="8"/>
      <c r="B5" s="8"/>
      <c r="C5" s="8"/>
      <c r="D5" s="8"/>
      <c r="E5" s="8"/>
      <c r="F5" s="8"/>
      <c r="G5" s="8"/>
      <c r="H5" s="8"/>
      <c r="I5" s="8"/>
      <c r="J5" s="13" t="s">
        <v>13</v>
      </c>
      <c r="K5" s="13" t="s">
        <v>14</v>
      </c>
      <c r="L5" s="13" t="s">
        <v>15</v>
      </c>
      <c r="M5" s="13" t="s">
        <v>16</v>
      </c>
    </row>
    <row r="6" s="2" customFormat="1" ht="20" customHeight="1" spans="1:13">
      <c r="A6" s="9" t="s">
        <v>17</v>
      </c>
      <c r="B6" s="10" t="s">
        <v>18</v>
      </c>
      <c r="C6" s="10" t="s">
        <v>19</v>
      </c>
      <c r="D6" s="9">
        <v>132</v>
      </c>
      <c r="E6" s="11">
        <v>137</v>
      </c>
      <c r="F6" s="11">
        <f t="shared" ref="F6:F61" si="0">E6-D6</f>
        <v>5</v>
      </c>
      <c r="G6" s="11">
        <f t="shared" ref="G6:G61" si="1">F6*0.7</f>
        <v>3.5</v>
      </c>
      <c r="H6" s="11">
        <f t="shared" ref="H6:H61" si="2">E6*0.3</f>
        <v>41.1</v>
      </c>
      <c r="I6" s="11">
        <f t="shared" ref="I6:I61" si="3">H6+G6</f>
        <v>44.6</v>
      </c>
      <c r="J6" s="14">
        <v>3.1</v>
      </c>
      <c r="K6" s="14">
        <v>2.14</v>
      </c>
      <c r="L6" s="14">
        <v>29.97</v>
      </c>
      <c r="M6" s="15">
        <f t="shared" ref="M6:M32" si="4">I6-SUM(J6:L6)</f>
        <v>9.39</v>
      </c>
    </row>
    <row r="7" s="2" customFormat="1" ht="20" customHeight="1" spans="1:13">
      <c r="A7" s="9" t="s">
        <v>20</v>
      </c>
      <c r="B7" s="10" t="s">
        <v>18</v>
      </c>
      <c r="C7" s="10" t="s">
        <v>21</v>
      </c>
      <c r="D7" s="9">
        <v>120</v>
      </c>
      <c r="E7" s="11">
        <v>111</v>
      </c>
      <c r="F7" s="11">
        <f t="shared" si="0"/>
        <v>-9</v>
      </c>
      <c r="G7" s="11">
        <f t="shared" si="1"/>
        <v>-6.3</v>
      </c>
      <c r="H7" s="11">
        <f t="shared" si="2"/>
        <v>33.3</v>
      </c>
      <c r="I7" s="11">
        <f t="shared" si="3"/>
        <v>27</v>
      </c>
      <c r="J7" s="14">
        <v>1.88</v>
      </c>
      <c r="K7" s="14">
        <v>1.29</v>
      </c>
      <c r="L7" s="14">
        <v>18.15</v>
      </c>
      <c r="M7" s="15">
        <f t="shared" si="4"/>
        <v>5.68</v>
      </c>
    </row>
    <row r="8" s="2" customFormat="1" ht="20" customHeight="1" spans="1:13">
      <c r="A8" s="9" t="s">
        <v>22</v>
      </c>
      <c r="B8" s="10" t="s">
        <v>23</v>
      </c>
      <c r="C8" s="10" t="s">
        <v>24</v>
      </c>
      <c r="D8" s="9">
        <v>154</v>
      </c>
      <c r="E8" s="11">
        <v>145</v>
      </c>
      <c r="F8" s="11">
        <f t="shared" si="0"/>
        <v>-9</v>
      </c>
      <c r="G8" s="11">
        <f t="shared" si="1"/>
        <v>-6.3</v>
      </c>
      <c r="H8" s="11">
        <f t="shared" si="2"/>
        <v>43.5</v>
      </c>
      <c r="I8" s="11">
        <f t="shared" si="3"/>
        <v>37.2</v>
      </c>
      <c r="J8" s="14">
        <v>2.59</v>
      </c>
      <c r="K8" s="14">
        <v>1.77</v>
      </c>
      <c r="L8" s="14">
        <v>25.01</v>
      </c>
      <c r="M8" s="15">
        <f t="shared" si="4"/>
        <v>7.83</v>
      </c>
    </row>
    <row r="9" s="2" customFormat="1" ht="20" customHeight="1" spans="1:13">
      <c r="A9" s="9" t="s">
        <v>25</v>
      </c>
      <c r="B9" s="10" t="s">
        <v>23</v>
      </c>
      <c r="C9" s="10" t="s">
        <v>26</v>
      </c>
      <c r="D9" s="9">
        <v>227</v>
      </c>
      <c r="E9" s="11">
        <v>217</v>
      </c>
      <c r="F9" s="11">
        <f t="shared" si="0"/>
        <v>-10</v>
      </c>
      <c r="G9" s="11">
        <f t="shared" si="1"/>
        <v>-7</v>
      </c>
      <c r="H9" s="11">
        <f t="shared" si="2"/>
        <v>65.1</v>
      </c>
      <c r="I9" s="11">
        <f t="shared" si="3"/>
        <v>58.1</v>
      </c>
      <c r="J9" s="14">
        <v>4.06</v>
      </c>
      <c r="K9" s="14">
        <v>2.75</v>
      </c>
      <c r="L9" s="14">
        <v>39.08</v>
      </c>
      <c r="M9" s="15">
        <f t="shared" si="4"/>
        <v>12.21</v>
      </c>
    </row>
    <row r="10" s="2" customFormat="1" ht="20" customHeight="1" spans="1:13">
      <c r="A10" s="9" t="s">
        <v>27</v>
      </c>
      <c r="B10" s="10" t="s">
        <v>23</v>
      </c>
      <c r="C10" s="10" t="s">
        <v>28</v>
      </c>
      <c r="D10" s="9">
        <v>133</v>
      </c>
      <c r="E10" s="11">
        <v>119</v>
      </c>
      <c r="F10" s="11">
        <f t="shared" si="0"/>
        <v>-14</v>
      </c>
      <c r="G10" s="11">
        <f t="shared" si="1"/>
        <v>-9.8</v>
      </c>
      <c r="H10" s="11">
        <f t="shared" si="2"/>
        <v>35.7</v>
      </c>
      <c r="I10" s="11">
        <f t="shared" si="3"/>
        <v>25.9</v>
      </c>
      <c r="J10" s="14">
        <v>1.8</v>
      </c>
      <c r="K10" s="14">
        <v>1.23</v>
      </c>
      <c r="L10" s="14">
        <v>17.42</v>
      </c>
      <c r="M10" s="15">
        <f t="shared" si="4"/>
        <v>5.45</v>
      </c>
    </row>
    <row r="11" s="2" customFormat="1" ht="20" customHeight="1" spans="1:13">
      <c r="A11" s="9" t="s">
        <v>29</v>
      </c>
      <c r="B11" s="10" t="s">
        <v>30</v>
      </c>
      <c r="C11" s="10" t="s">
        <v>31</v>
      </c>
      <c r="D11" s="9">
        <v>231</v>
      </c>
      <c r="E11" s="11">
        <v>212</v>
      </c>
      <c r="F11" s="11">
        <f t="shared" si="0"/>
        <v>-19</v>
      </c>
      <c r="G11" s="11">
        <f t="shared" si="1"/>
        <v>-13.3</v>
      </c>
      <c r="H11" s="11">
        <f t="shared" si="2"/>
        <v>63.6</v>
      </c>
      <c r="I11" s="11">
        <f t="shared" si="3"/>
        <v>50.3</v>
      </c>
      <c r="J11" s="14">
        <v>3.5</v>
      </c>
      <c r="K11" s="14">
        <v>2.4</v>
      </c>
      <c r="L11" s="14">
        <v>33.81</v>
      </c>
      <c r="M11" s="15">
        <f t="shared" si="4"/>
        <v>10.59</v>
      </c>
    </row>
    <row r="12" s="2" customFormat="1" ht="20" customHeight="1" spans="1:13">
      <c r="A12" s="9" t="s">
        <v>32</v>
      </c>
      <c r="B12" s="10" t="s">
        <v>30</v>
      </c>
      <c r="C12" s="10" t="s">
        <v>33</v>
      </c>
      <c r="D12" s="9">
        <v>119</v>
      </c>
      <c r="E12" s="11">
        <v>100</v>
      </c>
      <c r="F12" s="11">
        <f t="shared" si="0"/>
        <v>-19</v>
      </c>
      <c r="G12" s="11">
        <f t="shared" si="1"/>
        <v>-13.3</v>
      </c>
      <c r="H12" s="11">
        <f t="shared" si="2"/>
        <v>30</v>
      </c>
      <c r="I12" s="11">
        <f t="shared" si="3"/>
        <v>16.7</v>
      </c>
      <c r="J12" s="14">
        <v>1.16</v>
      </c>
      <c r="K12" s="14">
        <v>0.8</v>
      </c>
      <c r="L12" s="14">
        <v>11.22</v>
      </c>
      <c r="M12" s="15">
        <f t="shared" si="4"/>
        <v>3.52</v>
      </c>
    </row>
    <row r="13" s="2" customFormat="1" ht="20" customHeight="1" spans="1:13">
      <c r="A13" s="9" t="s">
        <v>34</v>
      </c>
      <c r="B13" s="10" t="s">
        <v>35</v>
      </c>
      <c r="C13" s="10" t="s">
        <v>36</v>
      </c>
      <c r="D13" s="9">
        <v>118</v>
      </c>
      <c r="E13" s="11">
        <v>101</v>
      </c>
      <c r="F13" s="11">
        <f t="shared" si="0"/>
        <v>-17</v>
      </c>
      <c r="G13" s="11">
        <f t="shared" si="1"/>
        <v>-11.9</v>
      </c>
      <c r="H13" s="11">
        <f t="shared" si="2"/>
        <v>30.3</v>
      </c>
      <c r="I13" s="11">
        <f t="shared" si="3"/>
        <v>18.4</v>
      </c>
      <c r="J13" s="14">
        <v>1.28</v>
      </c>
      <c r="K13" s="14">
        <v>0.88</v>
      </c>
      <c r="L13" s="14">
        <v>12.37</v>
      </c>
      <c r="M13" s="15">
        <f t="shared" si="4"/>
        <v>3.87</v>
      </c>
    </row>
    <row r="14" s="2" customFormat="1" ht="20" customHeight="1" spans="1:13">
      <c r="A14" s="9" t="s">
        <v>37</v>
      </c>
      <c r="B14" s="10" t="s">
        <v>35</v>
      </c>
      <c r="C14" s="10" t="s">
        <v>38</v>
      </c>
      <c r="D14" s="9">
        <v>224</v>
      </c>
      <c r="E14" s="11">
        <v>224</v>
      </c>
      <c r="F14" s="11">
        <f t="shared" si="0"/>
        <v>0</v>
      </c>
      <c r="G14" s="11">
        <f t="shared" si="1"/>
        <v>0</v>
      </c>
      <c r="H14" s="11">
        <f t="shared" si="2"/>
        <v>67.2</v>
      </c>
      <c r="I14" s="11">
        <f t="shared" si="3"/>
        <v>67.2</v>
      </c>
      <c r="J14" s="14">
        <v>4.68</v>
      </c>
      <c r="K14" s="14">
        <v>3.2</v>
      </c>
      <c r="L14" s="14">
        <v>45.17</v>
      </c>
      <c r="M14" s="15">
        <f t="shared" si="4"/>
        <v>14.15</v>
      </c>
    </row>
    <row r="15" s="2" customFormat="1" ht="20" customHeight="1" spans="1:13">
      <c r="A15" s="9" t="s">
        <v>39</v>
      </c>
      <c r="B15" s="10" t="s">
        <v>40</v>
      </c>
      <c r="C15" s="10" t="s">
        <v>41</v>
      </c>
      <c r="D15" s="9">
        <v>85</v>
      </c>
      <c r="E15" s="11">
        <v>82</v>
      </c>
      <c r="F15" s="11">
        <f t="shared" si="0"/>
        <v>-3</v>
      </c>
      <c r="G15" s="11">
        <f t="shared" si="1"/>
        <v>-2.1</v>
      </c>
      <c r="H15" s="11">
        <f t="shared" si="2"/>
        <v>24.6</v>
      </c>
      <c r="I15" s="11">
        <f t="shared" si="3"/>
        <v>22.5</v>
      </c>
      <c r="J15" s="14">
        <v>1.57</v>
      </c>
      <c r="K15" s="14">
        <v>1.07</v>
      </c>
      <c r="L15" s="14">
        <v>15.12</v>
      </c>
      <c r="M15" s="15">
        <f t="shared" si="4"/>
        <v>4.74</v>
      </c>
    </row>
    <row r="16" s="2" customFormat="1" ht="20" customHeight="1" spans="1:13">
      <c r="A16" s="9" t="s">
        <v>42</v>
      </c>
      <c r="B16" s="10" t="s">
        <v>40</v>
      </c>
      <c r="C16" s="10" t="s">
        <v>43</v>
      </c>
      <c r="D16" s="9">
        <v>107</v>
      </c>
      <c r="E16" s="11">
        <v>95</v>
      </c>
      <c r="F16" s="11">
        <f t="shared" si="0"/>
        <v>-12</v>
      </c>
      <c r="G16" s="11">
        <f t="shared" si="1"/>
        <v>-8.4</v>
      </c>
      <c r="H16" s="11">
        <f t="shared" si="2"/>
        <v>28.5</v>
      </c>
      <c r="I16" s="11">
        <f t="shared" si="3"/>
        <v>20.1</v>
      </c>
      <c r="J16" s="14">
        <v>1.4</v>
      </c>
      <c r="K16" s="14">
        <v>0.96</v>
      </c>
      <c r="L16" s="14">
        <v>13.51</v>
      </c>
      <c r="M16" s="15">
        <f t="shared" si="4"/>
        <v>4.23</v>
      </c>
    </row>
    <row r="17" s="2" customFormat="1" ht="20" customHeight="1" spans="1:13">
      <c r="A17" s="9" t="s">
        <v>44</v>
      </c>
      <c r="B17" s="10" t="s">
        <v>40</v>
      </c>
      <c r="C17" s="10" t="s">
        <v>45</v>
      </c>
      <c r="D17" s="9">
        <v>169</v>
      </c>
      <c r="E17" s="11">
        <v>176</v>
      </c>
      <c r="F17" s="11">
        <f t="shared" si="0"/>
        <v>7</v>
      </c>
      <c r="G17" s="11">
        <f t="shared" si="1"/>
        <v>4.9</v>
      </c>
      <c r="H17" s="11">
        <f t="shared" si="2"/>
        <v>52.8</v>
      </c>
      <c r="I17" s="11">
        <f t="shared" si="3"/>
        <v>57.7</v>
      </c>
      <c r="J17" s="14">
        <v>4.02</v>
      </c>
      <c r="K17" s="14">
        <v>2.75</v>
      </c>
      <c r="L17" s="14">
        <v>38.78</v>
      </c>
      <c r="M17" s="15">
        <f t="shared" si="4"/>
        <v>12.15</v>
      </c>
    </row>
    <row r="18" s="2" customFormat="1" ht="20" customHeight="1" spans="1:13">
      <c r="A18" s="9" t="s">
        <v>46</v>
      </c>
      <c r="B18" s="10" t="s">
        <v>40</v>
      </c>
      <c r="C18" s="10" t="s">
        <v>47</v>
      </c>
      <c r="D18" s="9">
        <v>105</v>
      </c>
      <c r="E18" s="11">
        <v>98</v>
      </c>
      <c r="F18" s="11">
        <f t="shared" si="0"/>
        <v>-7</v>
      </c>
      <c r="G18" s="11">
        <f t="shared" si="1"/>
        <v>-4.9</v>
      </c>
      <c r="H18" s="11">
        <f t="shared" si="2"/>
        <v>29.4</v>
      </c>
      <c r="I18" s="11">
        <f t="shared" si="3"/>
        <v>24.5</v>
      </c>
      <c r="J18" s="14">
        <v>1.71</v>
      </c>
      <c r="K18" s="14">
        <v>1.17</v>
      </c>
      <c r="L18" s="14">
        <v>16.46</v>
      </c>
      <c r="M18" s="15">
        <f t="shared" si="4"/>
        <v>5.16</v>
      </c>
    </row>
    <row r="19" s="2" customFormat="1" ht="20" customHeight="1" spans="1:13">
      <c r="A19" s="9" t="s">
        <v>48</v>
      </c>
      <c r="B19" s="10" t="s">
        <v>49</v>
      </c>
      <c r="C19" s="10" t="s">
        <v>50</v>
      </c>
      <c r="D19" s="9">
        <v>94</v>
      </c>
      <c r="E19" s="11">
        <v>83</v>
      </c>
      <c r="F19" s="11">
        <f t="shared" si="0"/>
        <v>-11</v>
      </c>
      <c r="G19" s="11">
        <f t="shared" si="1"/>
        <v>-7.7</v>
      </c>
      <c r="H19" s="11">
        <f t="shared" si="2"/>
        <v>24.9</v>
      </c>
      <c r="I19" s="11">
        <f t="shared" si="3"/>
        <v>17.2</v>
      </c>
      <c r="J19" s="14">
        <v>1.2</v>
      </c>
      <c r="K19" s="14">
        <v>0.82</v>
      </c>
      <c r="L19" s="14">
        <v>11.56</v>
      </c>
      <c r="M19" s="15">
        <f t="shared" si="4"/>
        <v>3.62</v>
      </c>
    </row>
    <row r="20" s="2" customFormat="1" ht="20" customHeight="1" spans="1:13">
      <c r="A20" s="9" t="s">
        <v>51</v>
      </c>
      <c r="B20" s="10" t="s">
        <v>49</v>
      </c>
      <c r="C20" s="10" t="s">
        <v>52</v>
      </c>
      <c r="D20" s="9">
        <v>65</v>
      </c>
      <c r="E20" s="11">
        <v>68</v>
      </c>
      <c r="F20" s="11">
        <f t="shared" si="0"/>
        <v>3</v>
      </c>
      <c r="G20" s="11">
        <f t="shared" si="1"/>
        <v>2.1</v>
      </c>
      <c r="H20" s="11">
        <f t="shared" si="2"/>
        <v>20.4</v>
      </c>
      <c r="I20" s="11">
        <f t="shared" si="3"/>
        <v>22.5</v>
      </c>
      <c r="J20" s="14">
        <v>1.57</v>
      </c>
      <c r="K20" s="14">
        <v>1.07</v>
      </c>
      <c r="L20" s="14">
        <v>15.12</v>
      </c>
      <c r="M20" s="15">
        <f t="shared" si="4"/>
        <v>4.74</v>
      </c>
    </row>
    <row r="21" s="2" customFormat="1" ht="20" customHeight="1" spans="1:13">
      <c r="A21" s="9" t="s">
        <v>53</v>
      </c>
      <c r="B21" s="10" t="s">
        <v>54</v>
      </c>
      <c r="C21" s="10" t="s">
        <v>55</v>
      </c>
      <c r="D21" s="9">
        <v>259</v>
      </c>
      <c r="E21" s="11">
        <v>257</v>
      </c>
      <c r="F21" s="11">
        <f t="shared" si="0"/>
        <v>-2</v>
      </c>
      <c r="G21" s="11">
        <f t="shared" si="1"/>
        <v>-1.4</v>
      </c>
      <c r="H21" s="11">
        <f t="shared" si="2"/>
        <v>77.1</v>
      </c>
      <c r="I21" s="11">
        <f t="shared" si="3"/>
        <v>75.7</v>
      </c>
      <c r="J21" s="14">
        <v>5.27</v>
      </c>
      <c r="K21" s="14">
        <v>3.61</v>
      </c>
      <c r="L21" s="14">
        <v>50.89</v>
      </c>
      <c r="M21" s="15">
        <f t="shared" si="4"/>
        <v>15.93</v>
      </c>
    </row>
    <row r="22" s="2" customFormat="1" ht="20" customHeight="1" spans="1:13">
      <c r="A22" s="9" t="s">
        <v>56</v>
      </c>
      <c r="B22" s="10" t="s">
        <v>54</v>
      </c>
      <c r="C22" s="10" t="s">
        <v>57</v>
      </c>
      <c r="D22" s="9">
        <v>290</v>
      </c>
      <c r="E22" s="11">
        <v>247</v>
      </c>
      <c r="F22" s="11">
        <f t="shared" si="0"/>
        <v>-43</v>
      </c>
      <c r="G22" s="11">
        <f t="shared" si="1"/>
        <v>-30.1</v>
      </c>
      <c r="H22" s="11">
        <f t="shared" si="2"/>
        <v>74.1</v>
      </c>
      <c r="I22" s="11">
        <f t="shared" si="3"/>
        <v>44</v>
      </c>
      <c r="J22" s="14">
        <v>3.06</v>
      </c>
      <c r="K22" s="14">
        <v>2.1</v>
      </c>
      <c r="L22" s="14">
        <v>29.58</v>
      </c>
      <c r="M22" s="15">
        <f t="shared" si="4"/>
        <v>9.26000000000001</v>
      </c>
    </row>
    <row r="23" s="2" customFormat="1" ht="20" customHeight="1" spans="1:13">
      <c r="A23" s="9" t="s">
        <v>58</v>
      </c>
      <c r="B23" s="10" t="s">
        <v>59</v>
      </c>
      <c r="C23" s="10" t="s">
        <v>60</v>
      </c>
      <c r="D23" s="9">
        <v>61</v>
      </c>
      <c r="E23" s="11">
        <v>67</v>
      </c>
      <c r="F23" s="11">
        <f t="shared" si="0"/>
        <v>6</v>
      </c>
      <c r="G23" s="11">
        <f t="shared" si="1"/>
        <v>4.2</v>
      </c>
      <c r="H23" s="11">
        <f t="shared" si="2"/>
        <v>20.1</v>
      </c>
      <c r="I23" s="11">
        <f t="shared" si="3"/>
        <v>24.3</v>
      </c>
      <c r="J23" s="14">
        <v>1.69</v>
      </c>
      <c r="K23" s="14">
        <v>1.16</v>
      </c>
      <c r="L23" s="14">
        <v>16.33</v>
      </c>
      <c r="M23" s="15">
        <f t="shared" si="4"/>
        <v>5.12</v>
      </c>
    </row>
    <row r="24" s="2" customFormat="1" ht="20" customHeight="1" spans="1:13">
      <c r="A24" s="9" t="s">
        <v>61</v>
      </c>
      <c r="B24" s="10" t="s">
        <v>62</v>
      </c>
      <c r="C24" s="10" t="s">
        <v>63</v>
      </c>
      <c r="D24" s="9">
        <v>95</v>
      </c>
      <c r="E24" s="11">
        <v>92</v>
      </c>
      <c r="F24" s="11">
        <f t="shared" si="0"/>
        <v>-3</v>
      </c>
      <c r="G24" s="11">
        <f t="shared" si="1"/>
        <v>-2.1</v>
      </c>
      <c r="H24" s="11">
        <f t="shared" si="2"/>
        <v>27.6</v>
      </c>
      <c r="I24" s="11">
        <f t="shared" si="3"/>
        <v>25.5</v>
      </c>
      <c r="J24" s="14">
        <v>1.78</v>
      </c>
      <c r="K24" s="14">
        <v>1.22</v>
      </c>
      <c r="L24" s="14">
        <v>17.13</v>
      </c>
      <c r="M24" s="15">
        <f t="shared" si="4"/>
        <v>5.37</v>
      </c>
    </row>
    <row r="25" s="2" customFormat="1" ht="20" customHeight="1" spans="1:13">
      <c r="A25" s="9" t="s">
        <v>64</v>
      </c>
      <c r="B25" s="10" t="s">
        <v>62</v>
      </c>
      <c r="C25" s="10" t="s">
        <v>65</v>
      </c>
      <c r="D25" s="9">
        <v>65</v>
      </c>
      <c r="E25" s="11">
        <v>74</v>
      </c>
      <c r="F25" s="11">
        <f t="shared" si="0"/>
        <v>9</v>
      </c>
      <c r="G25" s="11">
        <f t="shared" si="1"/>
        <v>6.3</v>
      </c>
      <c r="H25" s="11">
        <f t="shared" si="2"/>
        <v>22.2</v>
      </c>
      <c r="I25" s="11">
        <f t="shared" si="3"/>
        <v>28.5</v>
      </c>
      <c r="J25" s="14">
        <v>1.98</v>
      </c>
      <c r="K25" s="14">
        <v>1.36</v>
      </c>
      <c r="L25" s="14">
        <v>19.16</v>
      </c>
      <c r="M25" s="15">
        <f t="shared" si="4"/>
        <v>6</v>
      </c>
    </row>
    <row r="26" s="2" customFormat="1" ht="20" customHeight="1" spans="1:13">
      <c r="A26" s="9" t="s">
        <v>66</v>
      </c>
      <c r="B26" s="10" t="s">
        <v>67</v>
      </c>
      <c r="C26" s="10" t="s">
        <v>68</v>
      </c>
      <c r="D26" s="9">
        <v>67</v>
      </c>
      <c r="E26" s="11">
        <v>72</v>
      </c>
      <c r="F26" s="11">
        <f t="shared" si="0"/>
        <v>5</v>
      </c>
      <c r="G26" s="11">
        <f t="shared" si="1"/>
        <v>3.5</v>
      </c>
      <c r="H26" s="11">
        <f t="shared" si="2"/>
        <v>21.6</v>
      </c>
      <c r="I26" s="11">
        <f t="shared" si="3"/>
        <v>25.1</v>
      </c>
      <c r="J26" s="14">
        <v>1.75</v>
      </c>
      <c r="K26" s="14">
        <v>1.2</v>
      </c>
      <c r="L26" s="14">
        <v>16.87</v>
      </c>
      <c r="M26" s="15">
        <f t="shared" si="4"/>
        <v>5.28</v>
      </c>
    </row>
    <row r="27" s="2" customFormat="1" ht="20" customHeight="1" spans="1:13">
      <c r="A27" s="9" t="s">
        <v>69</v>
      </c>
      <c r="B27" s="10" t="s">
        <v>67</v>
      </c>
      <c r="C27" s="10" t="s">
        <v>70</v>
      </c>
      <c r="D27" s="9">
        <v>100</v>
      </c>
      <c r="E27" s="11">
        <v>101</v>
      </c>
      <c r="F27" s="11">
        <f t="shared" si="0"/>
        <v>1</v>
      </c>
      <c r="G27" s="11">
        <f t="shared" si="1"/>
        <v>0.7</v>
      </c>
      <c r="H27" s="11">
        <f t="shared" si="2"/>
        <v>30.3</v>
      </c>
      <c r="I27" s="11">
        <f t="shared" si="3"/>
        <v>31</v>
      </c>
      <c r="J27" s="14">
        <v>2.16</v>
      </c>
      <c r="K27" s="14">
        <v>1.48</v>
      </c>
      <c r="L27" s="14">
        <v>20.83</v>
      </c>
      <c r="M27" s="15">
        <f t="shared" si="4"/>
        <v>6.53</v>
      </c>
    </row>
    <row r="28" s="2" customFormat="1" ht="20" customHeight="1" spans="1:13">
      <c r="A28" s="9" t="s">
        <v>71</v>
      </c>
      <c r="B28" s="10" t="s">
        <v>72</v>
      </c>
      <c r="C28" s="10" t="s">
        <v>73</v>
      </c>
      <c r="D28" s="9">
        <v>81</v>
      </c>
      <c r="E28" s="11">
        <v>76</v>
      </c>
      <c r="F28" s="11">
        <f t="shared" si="0"/>
        <v>-5</v>
      </c>
      <c r="G28" s="11">
        <f t="shared" si="1"/>
        <v>-3.5</v>
      </c>
      <c r="H28" s="11">
        <f t="shared" si="2"/>
        <v>22.8</v>
      </c>
      <c r="I28" s="11">
        <f t="shared" si="3"/>
        <v>19.3</v>
      </c>
      <c r="J28" s="14">
        <v>1.34</v>
      </c>
      <c r="K28" s="14">
        <v>0.92</v>
      </c>
      <c r="L28" s="14">
        <v>12.98</v>
      </c>
      <c r="M28" s="15">
        <f t="shared" si="4"/>
        <v>4.06</v>
      </c>
    </row>
    <row r="29" s="2" customFormat="1" ht="20" customHeight="1" spans="1:13">
      <c r="A29" s="9" t="s">
        <v>74</v>
      </c>
      <c r="B29" s="10" t="s">
        <v>72</v>
      </c>
      <c r="C29" s="10" t="s">
        <v>75</v>
      </c>
      <c r="D29" s="9">
        <v>132</v>
      </c>
      <c r="E29" s="11">
        <v>103</v>
      </c>
      <c r="F29" s="11">
        <f t="shared" si="0"/>
        <v>-29</v>
      </c>
      <c r="G29" s="11">
        <f t="shared" si="1"/>
        <v>-20.3</v>
      </c>
      <c r="H29" s="11">
        <f t="shared" si="2"/>
        <v>30.9</v>
      </c>
      <c r="I29" s="11">
        <f t="shared" si="3"/>
        <v>10.6</v>
      </c>
      <c r="J29" s="14">
        <v>0.74</v>
      </c>
      <c r="K29" s="14">
        <v>0.51</v>
      </c>
      <c r="L29" s="14">
        <v>7.12</v>
      </c>
      <c r="M29" s="15">
        <f t="shared" si="4"/>
        <v>2.23</v>
      </c>
    </row>
    <row r="30" s="2" customFormat="1" ht="20" customHeight="1" spans="1:13">
      <c r="A30" s="9" t="s">
        <v>76</v>
      </c>
      <c r="B30" s="10" t="s">
        <v>72</v>
      </c>
      <c r="C30" s="10" t="s">
        <v>77</v>
      </c>
      <c r="D30" s="9">
        <v>145</v>
      </c>
      <c r="E30" s="11">
        <v>150</v>
      </c>
      <c r="F30" s="11">
        <f t="shared" si="0"/>
        <v>5</v>
      </c>
      <c r="G30" s="11">
        <f t="shared" si="1"/>
        <v>3.5</v>
      </c>
      <c r="H30" s="11">
        <f t="shared" si="2"/>
        <v>45</v>
      </c>
      <c r="I30" s="11">
        <f t="shared" si="3"/>
        <v>48.5</v>
      </c>
      <c r="J30" s="14">
        <v>3.38</v>
      </c>
      <c r="K30" s="14">
        <v>2.31</v>
      </c>
      <c r="L30" s="14">
        <v>32.6</v>
      </c>
      <c r="M30" s="15">
        <f t="shared" si="4"/>
        <v>10.21</v>
      </c>
    </row>
    <row r="31" s="2" customFormat="1" ht="20" customHeight="1" spans="1:13">
      <c r="A31" s="9" t="s">
        <v>78</v>
      </c>
      <c r="B31" s="10" t="s">
        <v>72</v>
      </c>
      <c r="C31" s="10" t="s">
        <v>79</v>
      </c>
      <c r="D31" s="9">
        <v>97</v>
      </c>
      <c r="E31" s="11">
        <v>95</v>
      </c>
      <c r="F31" s="11">
        <f t="shared" si="0"/>
        <v>-2</v>
      </c>
      <c r="G31" s="11">
        <f t="shared" si="1"/>
        <v>-1.4</v>
      </c>
      <c r="H31" s="11">
        <f t="shared" si="2"/>
        <v>28.5</v>
      </c>
      <c r="I31" s="11">
        <f t="shared" si="3"/>
        <v>27.1</v>
      </c>
      <c r="J31" s="14">
        <v>1.89</v>
      </c>
      <c r="K31" s="14">
        <v>1.29</v>
      </c>
      <c r="L31" s="14">
        <v>18.22</v>
      </c>
      <c r="M31" s="15">
        <f t="shared" si="4"/>
        <v>5.7</v>
      </c>
    </row>
    <row r="32" s="2" customFormat="1" ht="20" customHeight="1" spans="1:13">
      <c r="A32" s="9" t="s">
        <v>80</v>
      </c>
      <c r="B32" s="10" t="s">
        <v>72</v>
      </c>
      <c r="C32" s="10" t="s">
        <v>81</v>
      </c>
      <c r="D32" s="9">
        <v>46</v>
      </c>
      <c r="E32" s="11">
        <v>52</v>
      </c>
      <c r="F32" s="11">
        <f t="shared" si="0"/>
        <v>6</v>
      </c>
      <c r="G32" s="11">
        <f t="shared" si="1"/>
        <v>4.2</v>
      </c>
      <c r="H32" s="11">
        <f t="shared" si="2"/>
        <v>15.6</v>
      </c>
      <c r="I32" s="11">
        <f t="shared" si="3"/>
        <v>19.8</v>
      </c>
      <c r="J32" s="14">
        <v>1.38</v>
      </c>
      <c r="K32" s="14">
        <v>0.94</v>
      </c>
      <c r="L32" s="14">
        <v>13.31</v>
      </c>
      <c r="M32" s="15">
        <f t="shared" si="4"/>
        <v>4.17</v>
      </c>
    </row>
    <row r="33" s="2" customFormat="1" ht="20" customHeight="1" spans="1:13">
      <c r="A33" s="9" t="s">
        <v>82</v>
      </c>
      <c r="B33" s="10" t="s">
        <v>83</v>
      </c>
      <c r="C33" s="10" t="s">
        <v>84</v>
      </c>
      <c r="D33" s="9">
        <v>94</v>
      </c>
      <c r="E33" s="11">
        <v>91</v>
      </c>
      <c r="F33" s="11">
        <f t="shared" si="0"/>
        <v>-3</v>
      </c>
      <c r="G33" s="11">
        <f t="shared" si="1"/>
        <v>-2.1</v>
      </c>
      <c r="H33" s="11">
        <f t="shared" si="2"/>
        <v>27.3</v>
      </c>
      <c r="I33" s="11">
        <f t="shared" si="3"/>
        <v>25.2</v>
      </c>
      <c r="J33" s="14">
        <v>1.75</v>
      </c>
      <c r="K33" s="14">
        <v>1.2</v>
      </c>
      <c r="L33" s="14">
        <v>16.95</v>
      </c>
      <c r="M33" s="15">
        <f t="shared" ref="M33:M61" si="5">I33-SUM(J33:L33)</f>
        <v>5.3</v>
      </c>
    </row>
    <row r="34" s="2" customFormat="1" ht="20" customHeight="1" spans="1:13">
      <c r="A34" s="9" t="s">
        <v>85</v>
      </c>
      <c r="B34" s="10" t="s">
        <v>83</v>
      </c>
      <c r="C34" s="10" t="s">
        <v>86</v>
      </c>
      <c r="D34" s="9">
        <v>116</v>
      </c>
      <c r="E34" s="11">
        <v>116</v>
      </c>
      <c r="F34" s="11">
        <f t="shared" si="0"/>
        <v>0</v>
      </c>
      <c r="G34" s="11">
        <f t="shared" si="1"/>
        <v>0</v>
      </c>
      <c r="H34" s="11">
        <f t="shared" si="2"/>
        <v>34.8</v>
      </c>
      <c r="I34" s="11">
        <f t="shared" si="3"/>
        <v>34.8</v>
      </c>
      <c r="J34" s="14">
        <v>2.42</v>
      </c>
      <c r="K34" s="14">
        <v>1.66</v>
      </c>
      <c r="L34" s="14">
        <v>23.39</v>
      </c>
      <c r="M34" s="15">
        <f t="shared" si="5"/>
        <v>7.33</v>
      </c>
    </row>
    <row r="35" s="2" customFormat="1" ht="20" customHeight="1" spans="1:13">
      <c r="A35" s="9" t="s">
        <v>87</v>
      </c>
      <c r="B35" s="10" t="s">
        <v>83</v>
      </c>
      <c r="C35" s="10" t="s">
        <v>88</v>
      </c>
      <c r="D35" s="9">
        <v>193</v>
      </c>
      <c r="E35" s="11">
        <v>202</v>
      </c>
      <c r="F35" s="11">
        <f t="shared" si="0"/>
        <v>9</v>
      </c>
      <c r="G35" s="11">
        <f t="shared" si="1"/>
        <v>6.3</v>
      </c>
      <c r="H35" s="11">
        <f t="shared" si="2"/>
        <v>60.6</v>
      </c>
      <c r="I35" s="11">
        <f t="shared" si="3"/>
        <v>66.9</v>
      </c>
      <c r="J35" s="14">
        <v>4.66</v>
      </c>
      <c r="K35" s="14">
        <v>3.19</v>
      </c>
      <c r="L35" s="14">
        <v>44.97</v>
      </c>
      <c r="M35" s="15">
        <f t="shared" si="5"/>
        <v>14.08</v>
      </c>
    </row>
    <row r="36" s="2" customFormat="1" ht="20" customHeight="1" spans="1:13">
      <c r="A36" s="9" t="s">
        <v>89</v>
      </c>
      <c r="B36" s="10" t="s">
        <v>83</v>
      </c>
      <c r="C36" s="10" t="s">
        <v>90</v>
      </c>
      <c r="D36" s="9">
        <v>153</v>
      </c>
      <c r="E36" s="11">
        <v>163</v>
      </c>
      <c r="F36" s="11">
        <f t="shared" si="0"/>
        <v>10</v>
      </c>
      <c r="G36" s="11">
        <f t="shared" si="1"/>
        <v>7</v>
      </c>
      <c r="H36" s="11">
        <f t="shared" si="2"/>
        <v>48.9</v>
      </c>
      <c r="I36" s="11">
        <f t="shared" si="3"/>
        <v>55.9</v>
      </c>
      <c r="J36" s="14">
        <v>3.89</v>
      </c>
      <c r="K36" s="14">
        <v>2.66</v>
      </c>
      <c r="L36" s="14">
        <v>37.58</v>
      </c>
      <c r="M36" s="15">
        <f t="shared" si="5"/>
        <v>11.77</v>
      </c>
    </row>
    <row r="37" s="2" customFormat="1" ht="20" customHeight="1" spans="1:13">
      <c r="A37" s="9" t="s">
        <v>91</v>
      </c>
      <c r="B37" s="10" t="s">
        <v>83</v>
      </c>
      <c r="C37" s="10" t="s">
        <v>92</v>
      </c>
      <c r="D37" s="9">
        <v>181</v>
      </c>
      <c r="E37" s="11">
        <v>182</v>
      </c>
      <c r="F37" s="11">
        <f t="shared" si="0"/>
        <v>1</v>
      </c>
      <c r="G37" s="11">
        <f t="shared" si="1"/>
        <v>0.7</v>
      </c>
      <c r="H37" s="11">
        <f t="shared" si="2"/>
        <v>54.6</v>
      </c>
      <c r="I37" s="11">
        <f t="shared" si="3"/>
        <v>55.3</v>
      </c>
      <c r="J37" s="14">
        <v>3.85</v>
      </c>
      <c r="K37" s="14">
        <v>2.64</v>
      </c>
      <c r="L37" s="14">
        <v>37.17</v>
      </c>
      <c r="M37" s="15">
        <f t="shared" si="5"/>
        <v>11.64</v>
      </c>
    </row>
    <row r="38" s="2" customFormat="1" ht="20" customHeight="1" spans="1:13">
      <c r="A38" s="9" t="s">
        <v>93</v>
      </c>
      <c r="B38" s="10" t="s">
        <v>83</v>
      </c>
      <c r="C38" s="10" t="s">
        <v>94</v>
      </c>
      <c r="D38" s="9">
        <v>152</v>
      </c>
      <c r="E38" s="11">
        <v>155</v>
      </c>
      <c r="F38" s="11">
        <f t="shared" si="0"/>
        <v>3</v>
      </c>
      <c r="G38" s="11">
        <f t="shared" si="1"/>
        <v>2.1</v>
      </c>
      <c r="H38" s="11">
        <f t="shared" si="2"/>
        <v>46.5</v>
      </c>
      <c r="I38" s="11">
        <f t="shared" si="3"/>
        <v>48.6</v>
      </c>
      <c r="J38" s="14">
        <v>3.38</v>
      </c>
      <c r="K38" s="14">
        <v>2.32</v>
      </c>
      <c r="L38" s="14">
        <v>32.67</v>
      </c>
      <c r="M38" s="15">
        <f t="shared" si="5"/>
        <v>10.23</v>
      </c>
    </row>
    <row r="39" s="2" customFormat="1" ht="20" customHeight="1" spans="1:13">
      <c r="A39" s="9" t="s">
        <v>95</v>
      </c>
      <c r="B39" s="10" t="s">
        <v>96</v>
      </c>
      <c r="C39" s="10" t="s">
        <v>97</v>
      </c>
      <c r="D39" s="9">
        <v>92</v>
      </c>
      <c r="E39" s="11">
        <v>92</v>
      </c>
      <c r="F39" s="11">
        <f t="shared" si="0"/>
        <v>0</v>
      </c>
      <c r="G39" s="11">
        <f t="shared" si="1"/>
        <v>0</v>
      </c>
      <c r="H39" s="11">
        <f t="shared" si="2"/>
        <v>27.6</v>
      </c>
      <c r="I39" s="11">
        <f t="shared" si="3"/>
        <v>27.6</v>
      </c>
      <c r="J39" s="14">
        <v>1.92</v>
      </c>
      <c r="K39" s="14">
        <v>1.32</v>
      </c>
      <c r="L39" s="14">
        <v>18.55</v>
      </c>
      <c r="M39" s="15">
        <f t="shared" si="5"/>
        <v>5.81</v>
      </c>
    </row>
    <row r="40" s="2" customFormat="1" ht="20" customHeight="1" spans="1:13">
      <c r="A40" s="9" t="s">
        <v>98</v>
      </c>
      <c r="B40" s="10" t="s">
        <v>96</v>
      </c>
      <c r="C40" s="10" t="s">
        <v>99</v>
      </c>
      <c r="D40" s="9">
        <v>115</v>
      </c>
      <c r="E40" s="11">
        <v>118</v>
      </c>
      <c r="F40" s="11">
        <f t="shared" si="0"/>
        <v>3</v>
      </c>
      <c r="G40" s="11">
        <f t="shared" si="1"/>
        <v>2.1</v>
      </c>
      <c r="H40" s="11">
        <f t="shared" si="2"/>
        <v>35.4</v>
      </c>
      <c r="I40" s="11">
        <f t="shared" si="3"/>
        <v>37.5</v>
      </c>
      <c r="J40" s="14">
        <v>2.61</v>
      </c>
      <c r="K40" s="14">
        <v>1.79</v>
      </c>
      <c r="L40" s="14">
        <v>25.21</v>
      </c>
      <c r="M40" s="15">
        <f t="shared" si="5"/>
        <v>7.89</v>
      </c>
    </row>
    <row r="41" s="2" customFormat="1" ht="20" customHeight="1" spans="1:13">
      <c r="A41" s="9" t="s">
        <v>100</v>
      </c>
      <c r="B41" s="10" t="s">
        <v>96</v>
      </c>
      <c r="C41" s="10" t="s">
        <v>101</v>
      </c>
      <c r="D41" s="9">
        <v>69</v>
      </c>
      <c r="E41" s="11">
        <v>72</v>
      </c>
      <c r="F41" s="11">
        <f t="shared" si="0"/>
        <v>3</v>
      </c>
      <c r="G41" s="11">
        <f t="shared" si="1"/>
        <v>2.1</v>
      </c>
      <c r="H41" s="11">
        <f t="shared" si="2"/>
        <v>21.6</v>
      </c>
      <c r="I41" s="11">
        <f t="shared" si="3"/>
        <v>23.7</v>
      </c>
      <c r="J41" s="14">
        <v>1.65</v>
      </c>
      <c r="K41" s="14">
        <v>1.13</v>
      </c>
      <c r="L41" s="14">
        <v>15.93</v>
      </c>
      <c r="M41" s="15">
        <f t="shared" si="5"/>
        <v>4.98999999999999</v>
      </c>
    </row>
    <row r="42" s="2" customFormat="1" ht="20" customHeight="1" spans="1:13">
      <c r="A42" s="9" t="s">
        <v>102</v>
      </c>
      <c r="B42" s="10" t="s">
        <v>96</v>
      </c>
      <c r="C42" s="10" t="s">
        <v>103</v>
      </c>
      <c r="D42" s="9">
        <v>125</v>
      </c>
      <c r="E42" s="11">
        <v>123</v>
      </c>
      <c r="F42" s="11">
        <f t="shared" si="0"/>
        <v>-2</v>
      </c>
      <c r="G42" s="11">
        <f t="shared" si="1"/>
        <v>-1.4</v>
      </c>
      <c r="H42" s="11">
        <f t="shared" si="2"/>
        <v>36.9</v>
      </c>
      <c r="I42" s="11">
        <f t="shared" si="3"/>
        <v>35.5</v>
      </c>
      <c r="J42" s="14">
        <v>2.48</v>
      </c>
      <c r="K42" s="14">
        <v>1.69</v>
      </c>
      <c r="L42" s="14">
        <v>23.88</v>
      </c>
      <c r="M42" s="15">
        <f t="shared" si="5"/>
        <v>7.45</v>
      </c>
    </row>
    <row r="43" s="2" customFormat="1" ht="20" customHeight="1" spans="1:13">
      <c r="A43" s="9" t="s">
        <v>104</v>
      </c>
      <c r="B43" s="10" t="s">
        <v>96</v>
      </c>
      <c r="C43" s="10" t="s">
        <v>105</v>
      </c>
      <c r="D43" s="9">
        <v>172</v>
      </c>
      <c r="E43" s="11">
        <v>166</v>
      </c>
      <c r="F43" s="11">
        <f t="shared" si="0"/>
        <v>-6</v>
      </c>
      <c r="G43" s="11">
        <f t="shared" si="1"/>
        <v>-4.2</v>
      </c>
      <c r="H43" s="11">
        <f t="shared" si="2"/>
        <v>49.8</v>
      </c>
      <c r="I43" s="11">
        <f t="shared" si="3"/>
        <v>45.6</v>
      </c>
      <c r="J43" s="14">
        <v>3.18</v>
      </c>
      <c r="K43" s="14">
        <v>2.17</v>
      </c>
      <c r="L43" s="14">
        <v>30.65</v>
      </c>
      <c r="M43" s="15">
        <f t="shared" si="5"/>
        <v>9.59999999999999</v>
      </c>
    </row>
    <row r="44" s="2" customFormat="1" ht="20" customHeight="1" spans="1:13">
      <c r="A44" s="9" t="s">
        <v>106</v>
      </c>
      <c r="B44" s="10" t="s">
        <v>107</v>
      </c>
      <c r="C44" s="10" t="s">
        <v>108</v>
      </c>
      <c r="D44" s="9">
        <v>129</v>
      </c>
      <c r="E44" s="11">
        <v>127</v>
      </c>
      <c r="F44" s="11">
        <f t="shared" si="0"/>
        <v>-2</v>
      </c>
      <c r="G44" s="11">
        <f t="shared" si="1"/>
        <v>-1.4</v>
      </c>
      <c r="H44" s="11">
        <f t="shared" si="2"/>
        <v>38.1</v>
      </c>
      <c r="I44" s="11">
        <f t="shared" si="3"/>
        <v>36.7</v>
      </c>
      <c r="J44" s="14">
        <v>2.56</v>
      </c>
      <c r="K44" s="14">
        <v>1.75</v>
      </c>
      <c r="L44" s="14">
        <v>24.66</v>
      </c>
      <c r="M44" s="15">
        <f t="shared" si="5"/>
        <v>7.73</v>
      </c>
    </row>
    <row r="45" s="2" customFormat="1" ht="20" customHeight="1" spans="1:13">
      <c r="A45" s="9" t="s">
        <v>109</v>
      </c>
      <c r="B45" s="10" t="s">
        <v>107</v>
      </c>
      <c r="C45" s="10" t="s">
        <v>110</v>
      </c>
      <c r="D45" s="9">
        <v>199</v>
      </c>
      <c r="E45" s="11">
        <v>180</v>
      </c>
      <c r="F45" s="11">
        <f t="shared" si="0"/>
        <v>-19</v>
      </c>
      <c r="G45" s="11">
        <f t="shared" si="1"/>
        <v>-13.3</v>
      </c>
      <c r="H45" s="11">
        <f t="shared" si="2"/>
        <v>54</v>
      </c>
      <c r="I45" s="11">
        <f t="shared" si="3"/>
        <v>40.7</v>
      </c>
      <c r="J45" s="14">
        <v>2.83</v>
      </c>
      <c r="K45" s="14">
        <v>1.94</v>
      </c>
      <c r="L45" s="14">
        <v>27.36</v>
      </c>
      <c r="M45" s="15">
        <f t="shared" si="5"/>
        <v>8.57000000000001</v>
      </c>
    </row>
    <row r="46" s="2" customFormat="1" ht="20" customHeight="1" spans="1:13">
      <c r="A46" s="9" t="s">
        <v>111</v>
      </c>
      <c r="B46" s="10" t="s">
        <v>107</v>
      </c>
      <c r="C46" s="10" t="s">
        <v>112</v>
      </c>
      <c r="D46" s="9">
        <v>125</v>
      </c>
      <c r="E46" s="11">
        <v>119</v>
      </c>
      <c r="F46" s="11">
        <f t="shared" si="0"/>
        <v>-6</v>
      </c>
      <c r="G46" s="11">
        <f t="shared" si="1"/>
        <v>-4.2</v>
      </c>
      <c r="H46" s="11">
        <f t="shared" si="2"/>
        <v>35.7</v>
      </c>
      <c r="I46" s="11">
        <f t="shared" si="3"/>
        <v>31.5</v>
      </c>
      <c r="J46" s="14">
        <v>2.19</v>
      </c>
      <c r="K46" s="14">
        <v>1.5</v>
      </c>
      <c r="L46" s="14">
        <v>21.18</v>
      </c>
      <c r="M46" s="15">
        <f t="shared" si="5"/>
        <v>6.63</v>
      </c>
    </row>
    <row r="47" s="2" customFormat="1" ht="20" customHeight="1" spans="1:13">
      <c r="A47" s="9" t="s">
        <v>113</v>
      </c>
      <c r="B47" s="10" t="s">
        <v>107</v>
      </c>
      <c r="C47" s="10" t="s">
        <v>114</v>
      </c>
      <c r="D47" s="9">
        <v>126</v>
      </c>
      <c r="E47" s="11">
        <v>127</v>
      </c>
      <c r="F47" s="11">
        <f t="shared" si="0"/>
        <v>1</v>
      </c>
      <c r="G47" s="11">
        <f t="shared" si="1"/>
        <v>0.7</v>
      </c>
      <c r="H47" s="11">
        <f t="shared" si="2"/>
        <v>38.1</v>
      </c>
      <c r="I47" s="11">
        <f t="shared" si="3"/>
        <v>38.8</v>
      </c>
      <c r="J47" s="14">
        <v>2.7</v>
      </c>
      <c r="K47" s="14">
        <v>1.85</v>
      </c>
      <c r="L47" s="14">
        <v>26.08</v>
      </c>
      <c r="M47" s="15">
        <f t="shared" si="5"/>
        <v>8.17000000000001</v>
      </c>
    </row>
    <row r="48" s="2" customFormat="1" ht="20" customHeight="1" spans="1:13">
      <c r="A48" s="9" t="s">
        <v>115</v>
      </c>
      <c r="B48" s="10" t="s">
        <v>116</v>
      </c>
      <c r="C48" s="10" t="s">
        <v>117</v>
      </c>
      <c r="D48" s="9">
        <v>202</v>
      </c>
      <c r="E48" s="11">
        <v>212</v>
      </c>
      <c r="F48" s="11">
        <f t="shared" si="0"/>
        <v>10</v>
      </c>
      <c r="G48" s="11">
        <f t="shared" si="1"/>
        <v>7</v>
      </c>
      <c r="H48" s="11">
        <f t="shared" si="2"/>
        <v>63.6</v>
      </c>
      <c r="I48" s="11">
        <f t="shared" si="3"/>
        <v>70.6</v>
      </c>
      <c r="J48" s="14">
        <v>4.92</v>
      </c>
      <c r="K48" s="14">
        <v>3.37</v>
      </c>
      <c r="L48" s="14">
        <v>47.45</v>
      </c>
      <c r="M48" s="15">
        <f t="shared" si="5"/>
        <v>14.86</v>
      </c>
    </row>
    <row r="49" s="2" customFormat="1" ht="20" customHeight="1" spans="1:13">
      <c r="A49" s="9" t="s">
        <v>118</v>
      </c>
      <c r="B49" s="10" t="s">
        <v>116</v>
      </c>
      <c r="C49" s="10" t="s">
        <v>119</v>
      </c>
      <c r="D49" s="9">
        <v>181</v>
      </c>
      <c r="E49" s="11">
        <v>178</v>
      </c>
      <c r="F49" s="11">
        <f t="shared" si="0"/>
        <v>-3</v>
      </c>
      <c r="G49" s="11">
        <f t="shared" si="1"/>
        <v>-2.1</v>
      </c>
      <c r="H49" s="11">
        <f t="shared" si="2"/>
        <v>53.4</v>
      </c>
      <c r="I49" s="11">
        <f t="shared" si="3"/>
        <v>51.3</v>
      </c>
      <c r="J49" s="14">
        <v>3.57</v>
      </c>
      <c r="K49" s="14">
        <v>2.45</v>
      </c>
      <c r="L49" s="14">
        <v>34.48</v>
      </c>
      <c r="M49" s="15">
        <f t="shared" si="5"/>
        <v>10.8</v>
      </c>
    </row>
    <row r="50" s="2" customFormat="1" ht="20" customHeight="1" spans="1:13">
      <c r="A50" s="9" t="s">
        <v>120</v>
      </c>
      <c r="B50" s="10" t="s">
        <v>121</v>
      </c>
      <c r="C50" s="10" t="s">
        <v>122</v>
      </c>
      <c r="D50" s="9">
        <v>78</v>
      </c>
      <c r="E50" s="11">
        <v>89</v>
      </c>
      <c r="F50" s="11">
        <f t="shared" si="0"/>
        <v>11</v>
      </c>
      <c r="G50" s="11">
        <f t="shared" si="1"/>
        <v>7.7</v>
      </c>
      <c r="H50" s="11">
        <f t="shared" si="2"/>
        <v>26.7</v>
      </c>
      <c r="I50" s="11">
        <f t="shared" si="3"/>
        <v>34.4</v>
      </c>
      <c r="J50" s="14">
        <v>2.4</v>
      </c>
      <c r="K50" s="14">
        <v>1.64</v>
      </c>
      <c r="L50" s="14">
        <v>23.12</v>
      </c>
      <c r="M50" s="15">
        <f t="shared" si="5"/>
        <v>7.24</v>
      </c>
    </row>
    <row r="51" s="2" customFormat="1" ht="20" customHeight="1" spans="1:13">
      <c r="A51" s="9" t="s">
        <v>123</v>
      </c>
      <c r="B51" s="10" t="s">
        <v>121</v>
      </c>
      <c r="C51" s="10" t="s">
        <v>124</v>
      </c>
      <c r="D51" s="9">
        <v>72</v>
      </c>
      <c r="E51" s="11">
        <v>79</v>
      </c>
      <c r="F51" s="11">
        <f t="shared" si="0"/>
        <v>7</v>
      </c>
      <c r="G51" s="11">
        <f t="shared" si="1"/>
        <v>4.9</v>
      </c>
      <c r="H51" s="11">
        <f t="shared" si="2"/>
        <v>23.7</v>
      </c>
      <c r="I51" s="11">
        <f t="shared" si="3"/>
        <v>28.6</v>
      </c>
      <c r="J51" s="14">
        <v>1.99</v>
      </c>
      <c r="K51" s="14">
        <v>1.36</v>
      </c>
      <c r="L51" s="14">
        <v>19.23</v>
      </c>
      <c r="M51" s="15">
        <f t="shared" si="5"/>
        <v>6.02</v>
      </c>
    </row>
    <row r="52" s="2" customFormat="1" ht="20" customHeight="1" spans="1:13">
      <c r="A52" s="9" t="s">
        <v>125</v>
      </c>
      <c r="B52" s="10" t="s">
        <v>121</v>
      </c>
      <c r="C52" s="10" t="s">
        <v>126</v>
      </c>
      <c r="D52" s="9">
        <v>185</v>
      </c>
      <c r="E52" s="11">
        <v>195</v>
      </c>
      <c r="F52" s="11">
        <f t="shared" si="0"/>
        <v>10</v>
      </c>
      <c r="G52" s="11">
        <f t="shared" si="1"/>
        <v>7</v>
      </c>
      <c r="H52" s="11">
        <f t="shared" si="2"/>
        <v>58.5</v>
      </c>
      <c r="I52" s="11">
        <f t="shared" si="3"/>
        <v>65.5</v>
      </c>
      <c r="J52" s="14">
        <v>4.56</v>
      </c>
      <c r="K52" s="14">
        <v>3.12</v>
      </c>
      <c r="L52" s="14">
        <v>44.03</v>
      </c>
      <c r="M52" s="15">
        <f t="shared" si="5"/>
        <v>13.79</v>
      </c>
    </row>
    <row r="53" s="2" customFormat="1" ht="20" customHeight="1" spans="1:13">
      <c r="A53" s="9" t="s">
        <v>127</v>
      </c>
      <c r="B53" s="10" t="s">
        <v>121</v>
      </c>
      <c r="C53" s="10" t="s">
        <v>128</v>
      </c>
      <c r="D53" s="9">
        <v>99</v>
      </c>
      <c r="E53" s="11">
        <v>116</v>
      </c>
      <c r="F53" s="11">
        <f t="shared" si="0"/>
        <v>17</v>
      </c>
      <c r="G53" s="11">
        <f t="shared" si="1"/>
        <v>11.9</v>
      </c>
      <c r="H53" s="11">
        <f t="shared" si="2"/>
        <v>34.8</v>
      </c>
      <c r="I53" s="11">
        <f t="shared" si="3"/>
        <v>46.7</v>
      </c>
      <c r="J53" s="14">
        <v>3.25</v>
      </c>
      <c r="K53" s="14">
        <v>2.23</v>
      </c>
      <c r="L53" s="14">
        <v>31.39</v>
      </c>
      <c r="M53" s="15">
        <f t="shared" si="5"/>
        <v>9.82999999999999</v>
      </c>
    </row>
    <row r="54" s="2" customFormat="1" ht="20" customHeight="1" spans="1:13">
      <c r="A54" s="9" t="s">
        <v>129</v>
      </c>
      <c r="B54" s="10" t="s">
        <v>130</v>
      </c>
      <c r="C54" s="10" t="s">
        <v>131</v>
      </c>
      <c r="D54" s="9">
        <v>183</v>
      </c>
      <c r="E54" s="11">
        <v>183</v>
      </c>
      <c r="F54" s="11">
        <f t="shared" si="0"/>
        <v>0</v>
      </c>
      <c r="G54" s="11">
        <f t="shared" si="1"/>
        <v>0</v>
      </c>
      <c r="H54" s="11">
        <f t="shared" si="2"/>
        <v>54.9</v>
      </c>
      <c r="I54" s="11">
        <f t="shared" si="3"/>
        <v>54.9</v>
      </c>
      <c r="J54" s="14">
        <v>3.82</v>
      </c>
      <c r="K54" s="14">
        <v>2.62</v>
      </c>
      <c r="L54" s="14">
        <v>36.9</v>
      </c>
      <c r="M54" s="15">
        <f t="shared" si="5"/>
        <v>11.56</v>
      </c>
    </row>
    <row r="55" s="2" customFormat="1" ht="20" customHeight="1" spans="1:13">
      <c r="A55" s="9" t="s">
        <v>132</v>
      </c>
      <c r="B55" s="10" t="s">
        <v>130</v>
      </c>
      <c r="C55" s="10" t="s">
        <v>133</v>
      </c>
      <c r="D55" s="9">
        <v>123</v>
      </c>
      <c r="E55" s="11">
        <v>121</v>
      </c>
      <c r="F55" s="11">
        <f t="shared" si="0"/>
        <v>-2</v>
      </c>
      <c r="G55" s="11">
        <f t="shared" si="1"/>
        <v>-1.4</v>
      </c>
      <c r="H55" s="11">
        <f t="shared" si="2"/>
        <v>36.3</v>
      </c>
      <c r="I55" s="11">
        <f t="shared" si="3"/>
        <v>34.9</v>
      </c>
      <c r="J55" s="14">
        <v>2.43</v>
      </c>
      <c r="K55" s="14">
        <v>1.66</v>
      </c>
      <c r="L55" s="14">
        <v>23.46</v>
      </c>
      <c r="M55" s="15">
        <f t="shared" si="5"/>
        <v>7.35</v>
      </c>
    </row>
    <row r="56" s="2" customFormat="1" ht="20" customHeight="1" spans="1:13">
      <c r="A56" s="9" t="s">
        <v>134</v>
      </c>
      <c r="B56" s="10" t="s">
        <v>130</v>
      </c>
      <c r="C56" s="10" t="s">
        <v>135</v>
      </c>
      <c r="D56" s="9">
        <v>99</v>
      </c>
      <c r="E56" s="11">
        <v>111</v>
      </c>
      <c r="F56" s="11">
        <f t="shared" si="0"/>
        <v>12</v>
      </c>
      <c r="G56" s="11">
        <f t="shared" si="1"/>
        <v>8.4</v>
      </c>
      <c r="H56" s="11">
        <f t="shared" si="2"/>
        <v>33.3</v>
      </c>
      <c r="I56" s="11">
        <f t="shared" si="3"/>
        <v>41.7</v>
      </c>
      <c r="J56" s="14">
        <v>2.9</v>
      </c>
      <c r="K56" s="14">
        <v>1.99</v>
      </c>
      <c r="L56" s="14">
        <v>28.03</v>
      </c>
      <c r="M56" s="15">
        <f t="shared" si="5"/>
        <v>8.77999999999999</v>
      </c>
    </row>
    <row r="57" s="2" customFormat="1" ht="20" customHeight="1" spans="1:13">
      <c r="A57" s="9" t="s">
        <v>136</v>
      </c>
      <c r="B57" s="10" t="s">
        <v>130</v>
      </c>
      <c r="C57" s="10" t="s">
        <v>137</v>
      </c>
      <c r="D57" s="9">
        <v>145</v>
      </c>
      <c r="E57" s="11">
        <v>142</v>
      </c>
      <c r="F57" s="11">
        <f t="shared" si="0"/>
        <v>-3</v>
      </c>
      <c r="G57" s="11">
        <f t="shared" si="1"/>
        <v>-2.1</v>
      </c>
      <c r="H57" s="11">
        <f t="shared" si="2"/>
        <v>42.6</v>
      </c>
      <c r="I57" s="11">
        <f t="shared" si="3"/>
        <v>40.5</v>
      </c>
      <c r="J57" s="14">
        <v>2.82</v>
      </c>
      <c r="K57" s="14">
        <v>1.93</v>
      </c>
      <c r="L57" s="14">
        <v>27.22</v>
      </c>
      <c r="M57" s="15">
        <f t="shared" si="5"/>
        <v>8.53</v>
      </c>
    </row>
    <row r="58" s="2" customFormat="1" ht="20" customHeight="1" spans="1:13">
      <c r="A58" s="9" t="s">
        <v>138</v>
      </c>
      <c r="B58" s="10" t="s">
        <v>139</v>
      </c>
      <c r="C58" s="10" t="s">
        <v>140</v>
      </c>
      <c r="D58" s="9">
        <v>263</v>
      </c>
      <c r="E58" s="11">
        <v>262</v>
      </c>
      <c r="F58" s="11">
        <f t="shared" si="0"/>
        <v>-1</v>
      </c>
      <c r="G58" s="11">
        <f t="shared" si="1"/>
        <v>-0.7</v>
      </c>
      <c r="H58" s="11">
        <f t="shared" si="2"/>
        <v>78.6</v>
      </c>
      <c r="I58" s="11">
        <f t="shared" si="3"/>
        <v>77.9</v>
      </c>
      <c r="J58" s="14">
        <v>5.42</v>
      </c>
      <c r="K58" s="14">
        <v>3.71</v>
      </c>
      <c r="L58" s="14">
        <v>52.37</v>
      </c>
      <c r="M58" s="15">
        <f t="shared" si="5"/>
        <v>16.4</v>
      </c>
    </row>
    <row r="59" s="2" customFormat="1" ht="20" customHeight="1" spans="1:13">
      <c r="A59" s="9" t="s">
        <v>141</v>
      </c>
      <c r="B59" s="10" t="s">
        <v>139</v>
      </c>
      <c r="C59" s="10" t="s">
        <v>142</v>
      </c>
      <c r="D59" s="9">
        <v>111</v>
      </c>
      <c r="E59" s="11">
        <v>106</v>
      </c>
      <c r="F59" s="11">
        <f t="shared" si="0"/>
        <v>-5</v>
      </c>
      <c r="G59" s="11">
        <f t="shared" si="1"/>
        <v>-3.5</v>
      </c>
      <c r="H59" s="11">
        <f t="shared" si="2"/>
        <v>31.8</v>
      </c>
      <c r="I59" s="11">
        <f t="shared" si="3"/>
        <v>28.3</v>
      </c>
      <c r="J59" s="14">
        <v>1.97</v>
      </c>
      <c r="K59" s="14">
        <v>1.35</v>
      </c>
      <c r="L59" s="14">
        <v>19.02</v>
      </c>
      <c r="M59" s="15">
        <f t="shared" si="5"/>
        <v>5.96</v>
      </c>
    </row>
    <row r="60" s="2" customFormat="1" ht="20" customHeight="1" spans="1:13">
      <c r="A60" s="9" t="s">
        <v>143</v>
      </c>
      <c r="B60" s="10" t="s">
        <v>139</v>
      </c>
      <c r="C60" s="10" t="s">
        <v>144</v>
      </c>
      <c r="D60" s="9">
        <v>153</v>
      </c>
      <c r="E60" s="11">
        <v>144</v>
      </c>
      <c r="F60" s="11">
        <f t="shared" si="0"/>
        <v>-9</v>
      </c>
      <c r="G60" s="11">
        <f t="shared" si="1"/>
        <v>-6.3</v>
      </c>
      <c r="H60" s="11">
        <f t="shared" si="2"/>
        <v>43.2</v>
      </c>
      <c r="I60" s="11">
        <f t="shared" si="3"/>
        <v>36.9</v>
      </c>
      <c r="J60" s="14">
        <v>2.57</v>
      </c>
      <c r="K60" s="14">
        <v>1.76</v>
      </c>
      <c r="L60" s="14">
        <v>24.8</v>
      </c>
      <c r="M60" s="15">
        <f t="shared" si="5"/>
        <v>7.77</v>
      </c>
    </row>
    <row r="61" s="2" customFormat="1" ht="20" customHeight="1" spans="1:13">
      <c r="A61" s="9" t="s">
        <v>145</v>
      </c>
      <c r="B61" s="10" t="s">
        <v>139</v>
      </c>
      <c r="C61" s="10" t="s">
        <v>146</v>
      </c>
      <c r="D61" s="9">
        <v>99</v>
      </c>
      <c r="E61" s="11">
        <v>98</v>
      </c>
      <c r="F61" s="11">
        <f t="shared" si="0"/>
        <v>-1</v>
      </c>
      <c r="G61" s="11">
        <f t="shared" si="1"/>
        <v>-0.7</v>
      </c>
      <c r="H61" s="11">
        <f t="shared" si="2"/>
        <v>29.4</v>
      </c>
      <c r="I61" s="11">
        <f t="shared" si="3"/>
        <v>28.7</v>
      </c>
      <c r="J61" s="14">
        <v>2</v>
      </c>
      <c r="K61" s="14">
        <v>1.37</v>
      </c>
      <c r="L61" s="14">
        <v>19.29</v>
      </c>
      <c r="M61" s="15">
        <f t="shared" si="5"/>
        <v>6.04</v>
      </c>
    </row>
    <row r="62" s="2" customFormat="1" ht="20" customHeight="1" spans="1:13">
      <c r="A62" s="9" t="s">
        <v>147</v>
      </c>
      <c r="B62" s="10" t="s">
        <v>148</v>
      </c>
      <c r="C62" s="10" t="s">
        <v>149</v>
      </c>
      <c r="D62" s="9">
        <v>87</v>
      </c>
      <c r="E62" s="11">
        <v>86</v>
      </c>
      <c r="F62" s="11">
        <f t="shared" ref="F62:F75" si="6">E62-D62</f>
        <v>-1</v>
      </c>
      <c r="G62" s="11">
        <f t="shared" ref="G62:G75" si="7">F62*0.7</f>
        <v>-0.7</v>
      </c>
      <c r="H62" s="11">
        <f t="shared" ref="H62:H75" si="8">E62*0.3</f>
        <v>25.8</v>
      </c>
      <c r="I62" s="11">
        <f t="shared" ref="I62:I75" si="9">H62+G62</f>
        <v>25.1</v>
      </c>
      <c r="J62" s="14">
        <v>1.75</v>
      </c>
      <c r="K62" s="14">
        <v>1.2</v>
      </c>
      <c r="L62" s="14">
        <v>16.87</v>
      </c>
      <c r="M62" s="15">
        <f t="shared" ref="M62:M75" si="10">I62-SUM(J62:L62)</f>
        <v>5.28</v>
      </c>
    </row>
    <row r="63" s="2" customFormat="1" ht="20" customHeight="1" spans="1:13">
      <c r="A63" s="9" t="s">
        <v>150</v>
      </c>
      <c r="B63" s="10" t="s">
        <v>148</v>
      </c>
      <c r="C63" s="10" t="s">
        <v>151</v>
      </c>
      <c r="D63" s="9">
        <v>102</v>
      </c>
      <c r="E63" s="11">
        <v>106</v>
      </c>
      <c r="F63" s="11">
        <f t="shared" si="6"/>
        <v>4</v>
      </c>
      <c r="G63" s="11">
        <f t="shared" si="7"/>
        <v>2.8</v>
      </c>
      <c r="H63" s="11">
        <f t="shared" si="8"/>
        <v>31.8</v>
      </c>
      <c r="I63" s="11">
        <f t="shared" si="9"/>
        <v>34.6</v>
      </c>
      <c r="J63" s="14">
        <v>2.41</v>
      </c>
      <c r="K63" s="14">
        <v>1.65</v>
      </c>
      <c r="L63" s="14">
        <v>23.26</v>
      </c>
      <c r="M63" s="15">
        <f t="shared" si="10"/>
        <v>7.27999999999999</v>
      </c>
    </row>
    <row r="64" s="2" customFormat="1" ht="20" customHeight="1" spans="1:13">
      <c r="A64" s="9" t="s">
        <v>152</v>
      </c>
      <c r="B64" s="10" t="s">
        <v>148</v>
      </c>
      <c r="C64" s="10" t="s">
        <v>153</v>
      </c>
      <c r="D64" s="9">
        <v>234</v>
      </c>
      <c r="E64" s="11">
        <v>224</v>
      </c>
      <c r="F64" s="11">
        <f t="shared" si="6"/>
        <v>-10</v>
      </c>
      <c r="G64" s="11">
        <f t="shared" si="7"/>
        <v>-7</v>
      </c>
      <c r="H64" s="11">
        <f t="shared" si="8"/>
        <v>67.2</v>
      </c>
      <c r="I64" s="11">
        <f t="shared" si="9"/>
        <v>60.2</v>
      </c>
      <c r="J64" s="14">
        <v>4.19</v>
      </c>
      <c r="K64" s="14">
        <v>2.87</v>
      </c>
      <c r="L64" s="14">
        <v>40.47</v>
      </c>
      <c r="M64" s="15">
        <f t="shared" si="10"/>
        <v>12.67</v>
      </c>
    </row>
    <row r="65" s="2" customFormat="1" ht="20" customHeight="1" spans="1:13">
      <c r="A65" s="9" t="s">
        <v>154</v>
      </c>
      <c r="B65" s="10" t="s">
        <v>148</v>
      </c>
      <c r="C65" s="10" t="s">
        <v>155</v>
      </c>
      <c r="D65" s="9">
        <v>139</v>
      </c>
      <c r="E65" s="11">
        <v>150</v>
      </c>
      <c r="F65" s="11">
        <f t="shared" si="6"/>
        <v>11</v>
      </c>
      <c r="G65" s="11">
        <f t="shared" si="7"/>
        <v>7.7</v>
      </c>
      <c r="H65" s="11">
        <f t="shared" si="8"/>
        <v>45</v>
      </c>
      <c r="I65" s="11">
        <f t="shared" si="9"/>
        <v>52.7</v>
      </c>
      <c r="J65" s="14">
        <v>3.67</v>
      </c>
      <c r="K65" s="14">
        <v>2.51</v>
      </c>
      <c r="L65" s="14">
        <v>35.43</v>
      </c>
      <c r="M65" s="15">
        <f t="shared" si="10"/>
        <v>11.09</v>
      </c>
    </row>
    <row r="66" s="2" customFormat="1" ht="20" customHeight="1" spans="1:13">
      <c r="A66" s="9" t="s">
        <v>156</v>
      </c>
      <c r="B66" s="10" t="s">
        <v>148</v>
      </c>
      <c r="C66" s="10" t="s">
        <v>157</v>
      </c>
      <c r="D66" s="9">
        <v>92</v>
      </c>
      <c r="E66" s="11">
        <v>87</v>
      </c>
      <c r="F66" s="11">
        <f t="shared" si="6"/>
        <v>-5</v>
      </c>
      <c r="G66" s="11">
        <f t="shared" si="7"/>
        <v>-3.5</v>
      </c>
      <c r="H66" s="11">
        <f t="shared" si="8"/>
        <v>26.1</v>
      </c>
      <c r="I66" s="11">
        <f t="shared" si="9"/>
        <v>22.6</v>
      </c>
      <c r="J66" s="14">
        <v>1.57</v>
      </c>
      <c r="K66" s="14">
        <v>1.08</v>
      </c>
      <c r="L66" s="14">
        <v>15.19</v>
      </c>
      <c r="M66" s="15">
        <f t="shared" si="10"/>
        <v>4.76</v>
      </c>
    </row>
    <row r="67" s="2" customFormat="1" ht="20" customHeight="1" spans="1:13">
      <c r="A67" s="9" t="s">
        <v>158</v>
      </c>
      <c r="B67" s="10" t="s">
        <v>148</v>
      </c>
      <c r="C67" s="10" t="s">
        <v>159</v>
      </c>
      <c r="D67" s="9">
        <v>185</v>
      </c>
      <c r="E67" s="11">
        <v>151</v>
      </c>
      <c r="F67" s="11">
        <f t="shared" si="6"/>
        <v>-34</v>
      </c>
      <c r="G67" s="11">
        <f t="shared" si="7"/>
        <v>-23.8</v>
      </c>
      <c r="H67" s="11">
        <f t="shared" si="8"/>
        <v>45.3</v>
      </c>
      <c r="I67" s="11">
        <f t="shared" si="9"/>
        <v>21.5</v>
      </c>
      <c r="J67" s="14">
        <v>1.5</v>
      </c>
      <c r="K67" s="14">
        <v>1.02</v>
      </c>
      <c r="L67" s="14">
        <v>14.45</v>
      </c>
      <c r="M67" s="15">
        <f t="shared" si="10"/>
        <v>4.53</v>
      </c>
    </row>
    <row r="68" s="2" customFormat="1" ht="20" customHeight="1" spans="1:13">
      <c r="A68" s="9" t="s">
        <v>160</v>
      </c>
      <c r="B68" s="10" t="s">
        <v>161</v>
      </c>
      <c r="C68" s="10" t="s">
        <v>162</v>
      </c>
      <c r="D68" s="9">
        <v>160</v>
      </c>
      <c r="E68" s="11">
        <v>149</v>
      </c>
      <c r="F68" s="11">
        <f t="shared" si="6"/>
        <v>-11</v>
      </c>
      <c r="G68" s="11">
        <f t="shared" si="7"/>
        <v>-7.7</v>
      </c>
      <c r="H68" s="11">
        <f t="shared" si="8"/>
        <v>44.7</v>
      </c>
      <c r="I68" s="11">
        <f t="shared" si="9"/>
        <v>37</v>
      </c>
      <c r="J68" s="14">
        <v>2.58</v>
      </c>
      <c r="K68" s="14">
        <v>1.76</v>
      </c>
      <c r="L68" s="14">
        <v>24.87</v>
      </c>
      <c r="M68" s="15">
        <f t="shared" si="10"/>
        <v>7.79</v>
      </c>
    </row>
    <row r="69" s="2" customFormat="1" ht="20" customHeight="1" spans="1:13">
      <c r="A69" s="9" t="s">
        <v>163</v>
      </c>
      <c r="B69" s="10" t="s">
        <v>161</v>
      </c>
      <c r="C69" s="10" t="s">
        <v>164</v>
      </c>
      <c r="D69" s="9">
        <v>158</v>
      </c>
      <c r="E69" s="11">
        <v>154</v>
      </c>
      <c r="F69" s="11">
        <f t="shared" si="6"/>
        <v>-4</v>
      </c>
      <c r="G69" s="11">
        <f t="shared" si="7"/>
        <v>-2.8</v>
      </c>
      <c r="H69" s="11">
        <f t="shared" si="8"/>
        <v>46.2</v>
      </c>
      <c r="I69" s="11">
        <f t="shared" si="9"/>
        <v>43.4</v>
      </c>
      <c r="J69" s="14">
        <v>3.02</v>
      </c>
      <c r="K69" s="14">
        <v>2.07</v>
      </c>
      <c r="L69" s="14">
        <v>29.17</v>
      </c>
      <c r="M69" s="15">
        <f t="shared" si="10"/>
        <v>9.13999999999999</v>
      </c>
    </row>
    <row r="70" s="2" customFormat="1" ht="20" customHeight="1" spans="1:13">
      <c r="A70" s="9" t="s">
        <v>165</v>
      </c>
      <c r="B70" s="10" t="s">
        <v>166</v>
      </c>
      <c r="C70" s="10" t="s">
        <v>167</v>
      </c>
      <c r="D70" s="9">
        <v>148</v>
      </c>
      <c r="E70" s="11">
        <v>139</v>
      </c>
      <c r="F70" s="11">
        <f t="shared" si="6"/>
        <v>-9</v>
      </c>
      <c r="G70" s="11">
        <f t="shared" si="7"/>
        <v>-6.3</v>
      </c>
      <c r="H70" s="11">
        <f t="shared" si="8"/>
        <v>41.7</v>
      </c>
      <c r="I70" s="11">
        <f t="shared" si="9"/>
        <v>35.4</v>
      </c>
      <c r="J70" s="14">
        <v>2.47</v>
      </c>
      <c r="K70" s="14">
        <v>1.68</v>
      </c>
      <c r="L70" s="14">
        <v>23.8</v>
      </c>
      <c r="M70" s="15">
        <f t="shared" si="10"/>
        <v>7.45</v>
      </c>
    </row>
    <row r="71" s="2" customFormat="1" ht="20" customHeight="1" spans="1:13">
      <c r="A71" s="9" t="s">
        <v>168</v>
      </c>
      <c r="B71" s="10" t="s">
        <v>169</v>
      </c>
      <c r="C71" s="10" t="s">
        <v>170</v>
      </c>
      <c r="D71" s="9">
        <v>352</v>
      </c>
      <c r="E71" s="11">
        <v>385</v>
      </c>
      <c r="F71" s="11">
        <f t="shared" si="6"/>
        <v>33</v>
      </c>
      <c r="G71" s="11">
        <f t="shared" si="7"/>
        <v>23.1</v>
      </c>
      <c r="H71" s="11">
        <f t="shared" si="8"/>
        <v>115.5</v>
      </c>
      <c r="I71" s="11">
        <f t="shared" si="9"/>
        <v>138.6</v>
      </c>
      <c r="J71" s="14">
        <v>9.65</v>
      </c>
      <c r="K71" s="14">
        <v>6.61</v>
      </c>
      <c r="L71" s="14">
        <v>93.17</v>
      </c>
      <c r="M71" s="15">
        <f t="shared" si="10"/>
        <v>29.17</v>
      </c>
    </row>
    <row r="72" s="2" customFormat="1" ht="20" customHeight="1" spans="1:13">
      <c r="A72" s="9" t="s">
        <v>171</v>
      </c>
      <c r="B72" s="10" t="s">
        <v>172</v>
      </c>
      <c r="C72" s="10" t="s">
        <v>173</v>
      </c>
      <c r="D72" s="9">
        <v>109</v>
      </c>
      <c r="E72" s="11">
        <v>109</v>
      </c>
      <c r="F72" s="11">
        <f t="shared" si="6"/>
        <v>0</v>
      </c>
      <c r="G72" s="11">
        <f t="shared" si="7"/>
        <v>0</v>
      </c>
      <c r="H72" s="11">
        <f t="shared" si="8"/>
        <v>32.7</v>
      </c>
      <c r="I72" s="11">
        <f t="shared" si="9"/>
        <v>32.7</v>
      </c>
      <c r="J72" s="14">
        <v>2.28</v>
      </c>
      <c r="K72" s="14">
        <v>1.56</v>
      </c>
      <c r="L72" s="14">
        <v>21.98</v>
      </c>
      <c r="M72" s="15">
        <f t="shared" si="10"/>
        <v>6.88</v>
      </c>
    </row>
    <row r="73" s="2" customFormat="1" ht="20" customHeight="1" spans="1:13">
      <c r="A73" s="9" t="s">
        <v>174</v>
      </c>
      <c r="B73" s="10" t="s">
        <v>175</v>
      </c>
      <c r="C73" s="10" t="s">
        <v>176</v>
      </c>
      <c r="D73" s="9">
        <v>150</v>
      </c>
      <c r="E73" s="11">
        <v>146</v>
      </c>
      <c r="F73" s="11">
        <f t="shared" si="6"/>
        <v>-4</v>
      </c>
      <c r="G73" s="11">
        <f t="shared" si="7"/>
        <v>-2.8</v>
      </c>
      <c r="H73" s="11">
        <f t="shared" si="8"/>
        <v>43.8</v>
      </c>
      <c r="I73" s="11">
        <f t="shared" si="9"/>
        <v>41</v>
      </c>
      <c r="J73" s="14">
        <v>2.86</v>
      </c>
      <c r="K73" s="14">
        <v>1.95</v>
      </c>
      <c r="L73" s="14">
        <v>27.56</v>
      </c>
      <c r="M73" s="15">
        <f t="shared" si="10"/>
        <v>8.63</v>
      </c>
    </row>
    <row r="74" s="2" customFormat="1" ht="20" customHeight="1" spans="1:13">
      <c r="A74" s="9" t="s">
        <v>177</v>
      </c>
      <c r="B74" s="10" t="s">
        <v>175</v>
      </c>
      <c r="C74" s="10" t="s">
        <v>178</v>
      </c>
      <c r="D74" s="9">
        <v>184</v>
      </c>
      <c r="E74" s="11">
        <v>153</v>
      </c>
      <c r="F74" s="11">
        <f t="shared" si="6"/>
        <v>-31</v>
      </c>
      <c r="G74" s="11">
        <f t="shared" si="7"/>
        <v>-21.7</v>
      </c>
      <c r="H74" s="11">
        <f t="shared" si="8"/>
        <v>45.9</v>
      </c>
      <c r="I74" s="11">
        <f t="shared" si="9"/>
        <v>24.2</v>
      </c>
      <c r="J74" s="14">
        <v>1.69</v>
      </c>
      <c r="K74" s="14">
        <v>1.15</v>
      </c>
      <c r="L74" s="14">
        <v>16.27</v>
      </c>
      <c r="M74" s="15">
        <f t="shared" si="10"/>
        <v>5.09</v>
      </c>
    </row>
    <row r="75" s="2" customFormat="1" ht="20" customHeight="1" spans="1:13">
      <c r="A75" s="9" t="s">
        <v>179</v>
      </c>
      <c r="B75" s="10" t="s">
        <v>175</v>
      </c>
      <c r="C75" s="10" t="s">
        <v>180</v>
      </c>
      <c r="D75" s="9">
        <v>138</v>
      </c>
      <c r="E75" s="11">
        <v>120</v>
      </c>
      <c r="F75" s="11">
        <f t="shared" si="6"/>
        <v>-18</v>
      </c>
      <c r="G75" s="11">
        <f t="shared" si="7"/>
        <v>-12.6</v>
      </c>
      <c r="H75" s="11">
        <f t="shared" si="8"/>
        <v>36</v>
      </c>
      <c r="I75" s="11">
        <f t="shared" si="9"/>
        <v>23.4</v>
      </c>
      <c r="J75" s="14">
        <v>1.63</v>
      </c>
      <c r="K75" s="14">
        <v>1.12</v>
      </c>
      <c r="L75" s="14">
        <v>15.72</v>
      </c>
      <c r="M75" s="15">
        <f t="shared" si="10"/>
        <v>4.93</v>
      </c>
    </row>
    <row r="76" s="3" customFormat="1" ht="18.75" spans="2:13">
      <c r="B76" s="16" t="s">
        <v>181</v>
      </c>
      <c r="C76" s="16"/>
      <c r="D76" s="17">
        <f>SUM(D6:D75)</f>
        <v>9793</v>
      </c>
      <c r="E76" s="17">
        <f t="shared" ref="E76:M76" si="11">SUM(E6:E75)</f>
        <v>9582</v>
      </c>
      <c r="F76" s="17">
        <f t="shared" si="11"/>
        <v>-211</v>
      </c>
      <c r="G76" s="17">
        <f t="shared" si="11"/>
        <v>-147.7</v>
      </c>
      <c r="H76" s="17">
        <f t="shared" si="11"/>
        <v>2874.6</v>
      </c>
      <c r="I76" s="17">
        <f t="shared" si="11"/>
        <v>2726.9</v>
      </c>
      <c r="J76" s="17">
        <f t="shared" si="11"/>
        <v>189.9</v>
      </c>
      <c r="K76" s="17">
        <f t="shared" si="11"/>
        <v>130</v>
      </c>
      <c r="L76" s="17">
        <f t="shared" si="11"/>
        <v>1833</v>
      </c>
      <c r="M76" s="17">
        <f t="shared" si="11"/>
        <v>574</v>
      </c>
    </row>
    <row r="77" spans="1:4">
      <c r="A77" s="18"/>
      <c r="B77" s="18"/>
      <c r="C77" s="18"/>
      <c r="D77" s="18"/>
    </row>
    <row r="78" spans="1:4">
      <c r="A78" s="18"/>
      <c r="B78" s="18"/>
      <c r="C78" s="18"/>
      <c r="D78" s="18"/>
    </row>
  </sheetData>
  <mergeCells count="12">
    <mergeCell ref="A2:I2"/>
    <mergeCell ref="F3:M3"/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393055555555556" right="0.393055555555556" top="0.196527777777778" bottom="0.393055555555556" header="0.511805555555556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fpb009</dc:creator>
  <cp:lastModifiedBy>H</cp:lastModifiedBy>
  <dcterms:created xsi:type="dcterms:W3CDTF">2017-01-19T02:27:00Z</dcterms:created>
  <dcterms:modified xsi:type="dcterms:W3CDTF">2018-07-30T08:42:18Z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